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Intro" sheetId="1" r:id="rId1"/>
    <sheet name="2003" sheetId="2" r:id="rId2"/>
    <sheet name="2002" sheetId="3" r:id="rId3"/>
    <sheet name="2001" sheetId="4" r:id="rId4"/>
    <sheet name="2000" sheetId="5" r:id="rId5"/>
    <sheet name="1999" sheetId="6" r:id="rId6"/>
    <sheet name="1998" sheetId="7" r:id="rId7"/>
    <sheet name="1997" sheetId="8" r:id="rId8"/>
    <sheet name="1996" sheetId="9" r:id="rId9"/>
  </sheets>
  <definedNames/>
  <calcPr fullCalcOnLoad="1"/>
</workbook>
</file>

<file path=xl/sharedStrings.xml><?xml version="1.0" encoding="utf-8"?>
<sst xmlns="http://schemas.openxmlformats.org/spreadsheetml/2006/main" count="69" uniqueCount="17">
  <si>
    <t>Date</t>
  </si>
  <si>
    <t>High</t>
  </si>
  <si>
    <t>Low</t>
  </si>
  <si>
    <t>Close</t>
  </si>
  <si>
    <t>% Change</t>
  </si>
  <si>
    <t>% Change (from August High)</t>
  </si>
  <si>
    <t>From Aug High to Oct Low (Intraday)</t>
  </si>
  <si>
    <t>From Aug High to Sept Low (Intraday)</t>
  </si>
  <si>
    <t>Year</t>
  </si>
  <si>
    <t xml:space="preserve">September Performance </t>
  </si>
  <si>
    <t>?</t>
  </si>
  <si>
    <t>September Performance</t>
  </si>
  <si>
    <t>Dow Jones Industrial Average</t>
  </si>
  <si>
    <t>From August high to Sept/Oct Low (Intraday)*</t>
  </si>
  <si>
    <t>*Average Intraday Decline</t>
  </si>
  <si>
    <t>% Change (daily)</t>
  </si>
  <si>
    <r>
      <t xml:space="preserve">% Change (from </t>
    </r>
    <r>
      <rPr>
        <b/>
        <sz val="10"/>
        <color indexed="10"/>
        <rFont val="Arial"/>
        <family val="2"/>
      </rPr>
      <t>August High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</si>
</sst>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  <font>
      <b/>
      <sz val="10"/>
      <color indexed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0" fontId="6" fillId="2" borderId="3" xfId="0" applyFont="1" applyFill="1" applyBorder="1" applyAlignment="1">
      <alignment/>
    </xf>
    <xf numFmtId="10" fontId="7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5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9.140625" style="1" customWidth="1"/>
    <col min="2" max="2" width="31.421875" style="1" customWidth="1"/>
    <col min="3" max="3" width="42.7109375" style="1" customWidth="1"/>
  </cols>
  <sheetData>
    <row r="1" spans="1:2" ht="18">
      <c r="A1" s="13" t="s">
        <v>12</v>
      </c>
      <c r="B1" s="12"/>
    </row>
    <row r="3" spans="1:3" ht="12.75">
      <c r="A3" s="8" t="s">
        <v>8</v>
      </c>
      <c r="B3" s="8" t="s">
        <v>9</v>
      </c>
      <c r="C3" s="8" t="s">
        <v>13</v>
      </c>
    </row>
    <row r="5" spans="1:3" ht="12.75">
      <c r="A5" s="16">
        <v>2003</v>
      </c>
      <c r="B5" s="16" t="s">
        <v>10</v>
      </c>
      <c r="C5" s="16" t="s">
        <v>10</v>
      </c>
    </row>
    <row r="6" spans="1:3" ht="12.75">
      <c r="A6" s="16">
        <v>2002</v>
      </c>
      <c r="B6" s="7">
        <v>-0.1237</v>
      </c>
      <c r="C6" s="7">
        <v>-0.2133</v>
      </c>
    </row>
    <row r="7" spans="1:3" ht="12.75">
      <c r="A7" s="16">
        <v>2001</v>
      </c>
      <c r="B7" s="7">
        <v>-0.118</v>
      </c>
      <c r="C7" s="7">
        <v>-0.2124</v>
      </c>
    </row>
    <row r="8" spans="1:3" ht="12.75">
      <c r="A8" s="16">
        <v>2000</v>
      </c>
      <c r="B8" s="7">
        <v>-0.0503</v>
      </c>
      <c r="C8" s="7">
        <v>-0.1616</v>
      </c>
    </row>
    <row r="9" spans="1:3" ht="12.75">
      <c r="A9" s="16">
        <v>1999</v>
      </c>
      <c r="B9" s="7">
        <v>-0.0455</v>
      </c>
      <c r="C9" s="7">
        <v>-0.1352</v>
      </c>
    </row>
    <row r="10" spans="1:3" ht="12.75">
      <c r="A10" s="16">
        <v>1998</v>
      </c>
      <c r="B10" s="14">
        <v>0.0403</v>
      </c>
      <c r="C10" s="7">
        <v>-0.173</v>
      </c>
    </row>
    <row r="11" spans="1:3" ht="12.75">
      <c r="A11" s="16">
        <v>1997</v>
      </c>
      <c r="B11" s="14">
        <v>0.0424</v>
      </c>
      <c r="C11" s="7">
        <v>-0.1683</v>
      </c>
    </row>
    <row r="12" spans="1:3" ht="12.75">
      <c r="A12" s="16">
        <v>1996</v>
      </c>
      <c r="B12" s="14">
        <v>0.0473</v>
      </c>
      <c r="C12" s="7">
        <v>-0.0367</v>
      </c>
    </row>
    <row r="14" spans="2:3" ht="12.75">
      <c r="B14" s="15" t="s">
        <v>14</v>
      </c>
      <c r="C14" s="6">
        <v>-15.72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7" sqref="F7"/>
    </sheetView>
  </sheetViews>
  <sheetFormatPr defaultColWidth="9.140625" defaultRowHeight="12.75"/>
  <cols>
    <col min="1" max="4" width="12.140625" style="4" customWidth="1"/>
    <col min="5" max="5" width="17.57421875" style="4" customWidth="1"/>
    <col min="6" max="6" width="28.00390625" style="4" customWidth="1"/>
  </cols>
  <sheetData>
    <row r="1" spans="1:6" s="10" customFormat="1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15</v>
      </c>
      <c r="F1" s="8" t="s">
        <v>16</v>
      </c>
    </row>
    <row r="2" spans="1:6" ht="12.75">
      <c r="A2" s="17">
        <v>37860</v>
      </c>
      <c r="B2" s="5">
        <v>9387.82</v>
      </c>
      <c r="C2" s="5">
        <v>9280.03</v>
      </c>
      <c r="D2" s="5">
        <v>9333.79</v>
      </c>
      <c r="E2" s="18">
        <f>SUM((D2-D3)/D3)</f>
        <v>-0.0007130277449159145</v>
      </c>
      <c r="F2" s="19">
        <f>SUM((D2-9535.97)/9535.97)</f>
        <v>-0.021201828445349395</v>
      </c>
    </row>
    <row r="3" spans="1:6" ht="12.75">
      <c r="A3" s="17">
        <v>37859</v>
      </c>
      <c r="B3" s="5">
        <v>9372.45</v>
      </c>
      <c r="C3" s="5">
        <v>9203.54</v>
      </c>
      <c r="D3" s="5">
        <v>9340.45</v>
      </c>
      <c r="E3" s="18">
        <f>SUM((D3-D4)/D4)</f>
        <v>0.0024480447838724517</v>
      </c>
      <c r="F3" s="19">
        <f>SUM((D3-9535.97)/9535.97)</f>
        <v>-0.02050342020790739</v>
      </c>
    </row>
    <row r="4" spans="1:6" ht="12.75">
      <c r="A4" s="17">
        <v>37858</v>
      </c>
      <c r="B4" s="5">
        <v>9350.77</v>
      </c>
      <c r="C4" s="5">
        <v>9280.94</v>
      </c>
      <c r="D4" s="5">
        <v>9317.64</v>
      </c>
      <c r="E4" s="19">
        <v>-0.0033</v>
      </c>
      <c r="F4" s="19">
        <f>SUM((D4-9535.97)/9535.97)</f>
        <v>-0.022895415988095594</v>
      </c>
    </row>
    <row r="5" spans="1:6" ht="12.75">
      <c r="A5" s="17">
        <v>37855</v>
      </c>
      <c r="B5" s="6">
        <v>9535.97</v>
      </c>
      <c r="C5" s="5">
        <v>9323.26</v>
      </c>
      <c r="D5" s="5">
        <v>9348.87</v>
      </c>
      <c r="E5" s="19">
        <v>-0.0079</v>
      </c>
      <c r="F5" s="5"/>
    </row>
    <row r="6" spans="1:6" ht="12.75">
      <c r="A6" s="17">
        <v>37854</v>
      </c>
      <c r="B6" s="5">
        <v>9517.37</v>
      </c>
      <c r="C6" s="5">
        <v>9345.71</v>
      </c>
      <c r="D6" s="5">
        <v>9423.68</v>
      </c>
      <c r="E6" s="19">
        <v>0.0028</v>
      </c>
      <c r="F6" s="5"/>
    </row>
    <row r="7" spans="1:6" ht="12.75">
      <c r="A7" s="17">
        <v>37853</v>
      </c>
      <c r="B7" s="5">
        <v>9454.49</v>
      </c>
      <c r="C7" s="5">
        <v>9324.03</v>
      </c>
      <c r="D7" s="5">
        <v>9397.51</v>
      </c>
      <c r="E7" s="19">
        <v>-0.0033</v>
      </c>
      <c r="F7" s="5"/>
    </row>
    <row r="8" spans="1:6" ht="12.75">
      <c r="A8" s="17">
        <v>37852</v>
      </c>
      <c r="B8" s="5">
        <v>9490.6</v>
      </c>
      <c r="C8" s="5">
        <v>9315.25</v>
      </c>
      <c r="D8" s="5">
        <v>9428.9</v>
      </c>
      <c r="E8" s="19">
        <v>0.0017</v>
      </c>
      <c r="F8" s="5"/>
    </row>
    <row r="9" spans="1:6" ht="12.75">
      <c r="A9" s="17">
        <v>37851</v>
      </c>
      <c r="B9" s="5">
        <v>9466.79</v>
      </c>
      <c r="C9" s="5">
        <v>9309.16</v>
      </c>
      <c r="D9" s="5">
        <v>9412.45</v>
      </c>
      <c r="E9" s="19">
        <v>0.0097</v>
      </c>
      <c r="F9" s="5"/>
    </row>
    <row r="10" spans="1:6" ht="12.75">
      <c r="A10" s="17">
        <v>37848</v>
      </c>
      <c r="B10" s="5">
        <v>9360.27</v>
      </c>
      <c r="C10" s="5">
        <v>9253.2</v>
      </c>
      <c r="D10" s="5">
        <v>9321.69</v>
      </c>
      <c r="E10" s="19">
        <v>0.0012</v>
      </c>
      <c r="F10" s="5"/>
    </row>
    <row r="11" spans="1:6" ht="12.75">
      <c r="A11" s="17">
        <v>37847</v>
      </c>
      <c r="B11" s="5">
        <v>9356.63</v>
      </c>
      <c r="C11" s="5">
        <v>9193.33</v>
      </c>
      <c r="D11" s="5">
        <v>9310.56</v>
      </c>
      <c r="E11" s="19">
        <v>0.0042</v>
      </c>
      <c r="F11" s="5"/>
    </row>
    <row r="12" spans="1:6" ht="12.75">
      <c r="A12" s="17">
        <v>37846</v>
      </c>
      <c r="B12" s="5">
        <v>9350.19</v>
      </c>
      <c r="C12" s="5">
        <v>9213.43</v>
      </c>
      <c r="D12" s="5">
        <v>9271.76</v>
      </c>
      <c r="E12" s="19">
        <v>-0.0041</v>
      </c>
      <c r="F12" s="5"/>
    </row>
    <row r="13" spans="1:6" ht="12.75">
      <c r="A13" s="17">
        <v>37845</v>
      </c>
      <c r="B13" s="5">
        <v>9329.04</v>
      </c>
      <c r="C13" s="5">
        <v>9163.29</v>
      </c>
      <c r="D13" s="5">
        <v>9310.06</v>
      </c>
      <c r="E13" s="19">
        <v>0.0101</v>
      </c>
      <c r="F13" s="5"/>
    </row>
    <row r="14" spans="1:6" ht="12.75">
      <c r="A14" s="17">
        <v>37844</v>
      </c>
      <c r="B14" s="5">
        <v>9275.61</v>
      </c>
      <c r="C14" s="5">
        <v>9124</v>
      </c>
      <c r="D14" s="5">
        <v>9217.35</v>
      </c>
      <c r="E14" s="19">
        <v>0.0029</v>
      </c>
      <c r="F14" s="5"/>
    </row>
    <row r="15" spans="1:6" ht="12.75">
      <c r="A15" s="17">
        <v>37841</v>
      </c>
      <c r="B15" s="5">
        <v>9230.37</v>
      </c>
      <c r="C15" s="5">
        <v>9097.74</v>
      </c>
      <c r="D15" s="5">
        <v>9191.09</v>
      </c>
      <c r="E15" s="19">
        <v>0.0071</v>
      </c>
      <c r="F15" s="5"/>
    </row>
    <row r="16" spans="1:6" ht="12.75">
      <c r="A16" s="17">
        <v>37840</v>
      </c>
      <c r="B16" s="5">
        <v>9171.13</v>
      </c>
      <c r="C16" s="5">
        <v>9003.63</v>
      </c>
      <c r="D16" s="5">
        <v>9126.45</v>
      </c>
      <c r="E16" s="19">
        <v>0.0071</v>
      </c>
      <c r="F16" s="5"/>
    </row>
    <row r="17" spans="1:6" ht="12.75">
      <c r="A17" s="17">
        <v>37839</v>
      </c>
      <c r="B17" s="5">
        <v>9151.38</v>
      </c>
      <c r="C17" s="5">
        <v>8964.13</v>
      </c>
      <c r="D17" s="5">
        <v>9061.74</v>
      </c>
      <c r="E17" s="19">
        <v>0.0028</v>
      </c>
      <c r="F17" s="5"/>
    </row>
    <row r="18" spans="1:6" ht="12.75">
      <c r="A18" s="17">
        <v>37838</v>
      </c>
      <c r="B18" s="5">
        <v>9210.21</v>
      </c>
      <c r="C18" s="5">
        <v>9024.77</v>
      </c>
      <c r="D18" s="5">
        <v>9036.32</v>
      </c>
      <c r="E18" s="19">
        <v>-0.0163</v>
      </c>
      <c r="F18" s="5"/>
    </row>
    <row r="19" spans="1:6" ht="12.75">
      <c r="A19" s="17">
        <v>37837</v>
      </c>
      <c r="B19" s="5">
        <v>9231.84</v>
      </c>
      <c r="C19" s="5">
        <v>9033.66</v>
      </c>
      <c r="D19" s="5">
        <v>9186.04</v>
      </c>
      <c r="E19" s="19">
        <v>0.0035</v>
      </c>
      <c r="F19" s="5"/>
    </row>
    <row r="20" spans="1:6" ht="12.75">
      <c r="A20" s="17">
        <v>37834</v>
      </c>
      <c r="B20" s="5">
        <v>9266.37</v>
      </c>
      <c r="C20" s="5">
        <v>9100.12</v>
      </c>
      <c r="D20" s="5">
        <v>9153.97</v>
      </c>
      <c r="E20" s="19">
        <v>-0.0086</v>
      </c>
      <c r="F20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G6" sqref="G6"/>
    </sheetView>
  </sheetViews>
  <sheetFormatPr defaultColWidth="9.140625" defaultRowHeight="12.75"/>
  <cols>
    <col min="1" max="5" width="10.140625" style="4" customWidth="1"/>
    <col min="6" max="6" width="27.421875" style="4" customWidth="1"/>
    <col min="7" max="7" width="35.57421875" style="5" customWidth="1"/>
  </cols>
  <sheetData>
    <row r="1" spans="1:7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16</v>
      </c>
      <c r="G1" s="8" t="s">
        <v>6</v>
      </c>
    </row>
    <row r="2" spans="1:7" ht="12.75">
      <c r="A2" s="17">
        <v>37539</v>
      </c>
      <c r="B2" s="5">
        <v>7588.25</v>
      </c>
      <c r="C2" s="5">
        <v>7181.47</v>
      </c>
      <c r="D2" s="5">
        <v>7533.95</v>
      </c>
      <c r="E2" s="19">
        <v>0.034</v>
      </c>
      <c r="F2" s="19">
        <v>-0.1747</v>
      </c>
      <c r="G2" s="3">
        <f>SUM((C2-B36)/B36)</f>
        <v>-0.21334304586432398</v>
      </c>
    </row>
    <row r="3" spans="1:6" ht="12.75">
      <c r="A3" s="17">
        <v>37538</v>
      </c>
      <c r="B3" s="5">
        <v>7500.03</v>
      </c>
      <c r="C3" s="5">
        <v>7215.39</v>
      </c>
      <c r="D3" s="5">
        <v>7286.27</v>
      </c>
      <c r="E3" s="19">
        <v>-0.0287</v>
      </c>
      <c r="F3" s="19">
        <v>-0.2019</v>
      </c>
    </row>
    <row r="4" spans="1:6" ht="12.75">
      <c r="A4" s="17">
        <v>37537</v>
      </c>
      <c r="B4" s="5">
        <v>7680.57</v>
      </c>
      <c r="C4" s="5">
        <v>7294.53</v>
      </c>
      <c r="D4" s="5">
        <v>7501.49</v>
      </c>
      <c r="E4" s="19">
        <v>0.0106</v>
      </c>
      <c r="F4" s="19">
        <v>-0.1783</v>
      </c>
    </row>
    <row r="5" spans="1:6" ht="12.75">
      <c r="A5" s="17">
        <v>37536</v>
      </c>
      <c r="B5" s="5">
        <v>7685.42</v>
      </c>
      <c r="C5" s="5">
        <v>7368.46</v>
      </c>
      <c r="D5" s="5">
        <v>7422.84</v>
      </c>
      <c r="E5" s="19">
        <v>-0.014</v>
      </c>
      <c r="F5" s="19">
        <v>-0.1869</v>
      </c>
    </row>
    <row r="6" spans="1:6" ht="12.75">
      <c r="A6" s="17">
        <v>37533</v>
      </c>
      <c r="B6" s="5">
        <v>7817.06</v>
      </c>
      <c r="C6" s="5">
        <v>7428.32</v>
      </c>
      <c r="D6" s="5">
        <v>7528.4</v>
      </c>
      <c r="E6" s="19">
        <v>-0.0245</v>
      </c>
      <c r="F6" s="19">
        <v>-0.1753</v>
      </c>
    </row>
    <row r="7" spans="1:6" ht="12.75">
      <c r="A7" s="17">
        <v>37532</v>
      </c>
      <c r="B7" s="5">
        <v>7943.64</v>
      </c>
      <c r="C7" s="5">
        <v>7638.47</v>
      </c>
      <c r="D7" s="5">
        <v>7717.19</v>
      </c>
      <c r="E7" s="19">
        <v>-0.005</v>
      </c>
      <c r="F7" s="19">
        <v>-0.1547</v>
      </c>
    </row>
    <row r="8" spans="1:6" ht="12.75">
      <c r="A8" s="17">
        <v>37531</v>
      </c>
      <c r="B8" s="5">
        <v>7996.77</v>
      </c>
      <c r="C8" s="5">
        <v>7696.66</v>
      </c>
      <c r="D8" s="5">
        <v>7755.61</v>
      </c>
      <c r="E8" s="19">
        <v>-0.0231</v>
      </c>
      <c r="F8" s="19">
        <v>-0.1505</v>
      </c>
    </row>
    <row r="9" spans="1:7" ht="12.75">
      <c r="A9" s="17">
        <v>37530</v>
      </c>
      <c r="B9" s="5">
        <v>7964.24</v>
      </c>
      <c r="C9" s="5">
        <v>7558.36</v>
      </c>
      <c r="D9" s="5">
        <v>7938.79</v>
      </c>
      <c r="E9" s="19">
        <v>0.0457</v>
      </c>
      <c r="F9" s="19">
        <v>-0.1304</v>
      </c>
      <c r="G9" s="9" t="s">
        <v>11</v>
      </c>
    </row>
    <row r="10" spans="1:7" ht="12.75">
      <c r="A10" s="17">
        <v>37529</v>
      </c>
      <c r="B10" s="5">
        <v>7729.53</v>
      </c>
      <c r="C10" s="5">
        <v>7422.28</v>
      </c>
      <c r="D10" s="5">
        <v>7591.93</v>
      </c>
      <c r="E10" s="19">
        <v>-0.0142</v>
      </c>
      <c r="F10" s="19">
        <v>-0.1684</v>
      </c>
      <c r="G10" s="19">
        <f>SUM((D10-8663.5)/8663.5)</f>
        <v>-0.1236878859583309</v>
      </c>
    </row>
    <row r="11" spans="1:7" ht="12.75">
      <c r="A11" s="17">
        <v>37526</v>
      </c>
      <c r="B11" s="5">
        <v>7997.12</v>
      </c>
      <c r="C11" s="5">
        <v>7664.89</v>
      </c>
      <c r="D11" s="5">
        <v>7701.45</v>
      </c>
      <c r="E11" s="19">
        <v>-0.037</v>
      </c>
      <c r="F11" s="19">
        <v>-0.1564</v>
      </c>
      <c r="G11" s="19">
        <f aca="true" t="shared" si="0" ref="G11:G29">SUM((D11-8663.5)/8663.5)</f>
        <v>-0.11104634385640909</v>
      </c>
    </row>
    <row r="12" spans="1:7" ht="12.75">
      <c r="A12" s="17">
        <v>37525</v>
      </c>
      <c r="B12" s="5">
        <v>8086.86</v>
      </c>
      <c r="C12" s="5">
        <v>7800.97</v>
      </c>
      <c r="D12" s="5">
        <v>7997.12</v>
      </c>
      <c r="E12" s="19">
        <v>0.0198</v>
      </c>
      <c r="F12" s="19">
        <v>-0.124</v>
      </c>
      <c r="G12" s="19">
        <f t="shared" si="0"/>
        <v>-0.07691810469209905</v>
      </c>
    </row>
    <row r="13" spans="1:7" ht="12.75">
      <c r="A13" s="17">
        <v>37524</v>
      </c>
      <c r="B13" s="5">
        <v>7939.9</v>
      </c>
      <c r="C13" s="5">
        <v>7641.87</v>
      </c>
      <c r="D13" s="5">
        <v>7841.82</v>
      </c>
      <c r="E13" s="19">
        <v>0.0207</v>
      </c>
      <c r="F13" s="19">
        <v>-0.141</v>
      </c>
      <c r="G13" s="19">
        <f t="shared" si="0"/>
        <v>-0.09484388526577021</v>
      </c>
    </row>
    <row r="14" spans="1:7" ht="12.75">
      <c r="A14" s="17">
        <v>37523</v>
      </c>
      <c r="B14" s="5">
        <v>7893.36</v>
      </c>
      <c r="C14" s="5">
        <v>7606.77</v>
      </c>
      <c r="D14" s="5">
        <v>7683.13</v>
      </c>
      <c r="E14" s="19">
        <v>-0.024</v>
      </c>
      <c r="F14" s="19">
        <v>-0.1584</v>
      </c>
      <c r="G14" s="19">
        <f t="shared" si="0"/>
        <v>-0.11316096265943325</v>
      </c>
    </row>
    <row r="15" spans="1:7" ht="12.75">
      <c r="A15" s="17">
        <v>37522</v>
      </c>
      <c r="B15" s="5">
        <v>7984.77</v>
      </c>
      <c r="C15" s="5">
        <v>7738.06</v>
      </c>
      <c r="D15" s="5">
        <v>7872.15</v>
      </c>
      <c r="E15" s="19">
        <v>-0.0143</v>
      </c>
      <c r="F15" s="19">
        <v>-0.1377</v>
      </c>
      <c r="G15" s="19">
        <f t="shared" si="0"/>
        <v>-0.0913429907081434</v>
      </c>
    </row>
    <row r="16" spans="1:7" ht="12.75">
      <c r="A16" s="17">
        <v>37519</v>
      </c>
      <c r="B16" s="5">
        <v>8016.95</v>
      </c>
      <c r="C16" s="5">
        <v>7922.15</v>
      </c>
      <c r="D16" s="5">
        <v>7986.02</v>
      </c>
      <c r="E16" s="19">
        <v>0.0055</v>
      </c>
      <c r="F16" s="19">
        <v>-0.1252</v>
      </c>
      <c r="G16" s="19">
        <f t="shared" si="0"/>
        <v>-0.07819934206729377</v>
      </c>
    </row>
    <row r="17" spans="1:7" ht="12.75">
      <c r="A17" s="17">
        <v>37518</v>
      </c>
      <c r="B17" s="5">
        <v>8170.65</v>
      </c>
      <c r="C17" s="5">
        <v>7904.87</v>
      </c>
      <c r="D17" s="5">
        <v>7942.39</v>
      </c>
      <c r="E17" s="19">
        <v>-0.0282</v>
      </c>
      <c r="F17" s="19">
        <v>-0.13</v>
      </c>
      <c r="G17" s="19">
        <f t="shared" si="0"/>
        <v>-0.08323541293934318</v>
      </c>
    </row>
    <row r="18" spans="1:7" ht="12.75">
      <c r="A18" s="17">
        <v>37517</v>
      </c>
      <c r="B18" s="5">
        <v>8283.49</v>
      </c>
      <c r="C18" s="5">
        <v>8013.42</v>
      </c>
      <c r="D18" s="5">
        <v>8172.45</v>
      </c>
      <c r="E18" s="19">
        <v>-0.0043</v>
      </c>
      <c r="F18" s="19">
        <v>-0.1048</v>
      </c>
      <c r="G18" s="19">
        <f t="shared" si="0"/>
        <v>-0.05668032550354939</v>
      </c>
    </row>
    <row r="19" spans="1:7" ht="12.75">
      <c r="A19" s="17">
        <v>37516</v>
      </c>
      <c r="B19" s="5">
        <v>8508.61</v>
      </c>
      <c r="C19" s="5">
        <v>8169.88</v>
      </c>
      <c r="D19" s="5">
        <v>8207.55</v>
      </c>
      <c r="E19" s="19">
        <v>-0.0206</v>
      </c>
      <c r="F19" s="19">
        <v>-0.1009</v>
      </c>
      <c r="G19" s="19">
        <f t="shared" si="0"/>
        <v>-0.05262884515496055</v>
      </c>
    </row>
    <row r="20" spans="1:7" ht="12.75">
      <c r="A20" s="17">
        <v>37515</v>
      </c>
      <c r="B20" s="5">
        <v>8435.04</v>
      </c>
      <c r="C20" s="5">
        <v>8214.27</v>
      </c>
      <c r="D20" s="5">
        <v>8380.18</v>
      </c>
      <c r="E20" s="19">
        <v>0.0081</v>
      </c>
      <c r="F20" s="19">
        <v>-0.082</v>
      </c>
      <c r="G20" s="19">
        <f t="shared" si="0"/>
        <v>-0.03270271830091761</v>
      </c>
    </row>
    <row r="21" spans="1:7" ht="12.75">
      <c r="A21" s="17">
        <v>37512</v>
      </c>
      <c r="B21" s="5">
        <v>8414.79</v>
      </c>
      <c r="C21" s="5">
        <v>8175.85</v>
      </c>
      <c r="D21" s="5">
        <v>8312.69</v>
      </c>
      <c r="E21" s="19">
        <v>-0.008</v>
      </c>
      <c r="F21" s="19">
        <v>-0.0894</v>
      </c>
      <c r="G21" s="19">
        <f t="shared" si="0"/>
        <v>-0.04049287239568298</v>
      </c>
    </row>
    <row r="22" spans="1:7" ht="12.75">
      <c r="A22" s="17">
        <v>37511</v>
      </c>
      <c r="B22" s="5">
        <v>8574.94</v>
      </c>
      <c r="C22" s="5">
        <v>8334.82</v>
      </c>
      <c r="D22" s="5">
        <v>8379.41</v>
      </c>
      <c r="E22" s="19">
        <v>-0.0235</v>
      </c>
      <c r="F22" s="19">
        <v>-0.0821</v>
      </c>
      <c r="G22" s="19">
        <f t="shared" si="0"/>
        <v>-0.032791596929647386</v>
      </c>
    </row>
    <row r="23" spans="1:7" ht="12.75">
      <c r="A23" s="17">
        <v>37510</v>
      </c>
      <c r="B23" s="5">
        <v>8767.82</v>
      </c>
      <c r="C23" s="5">
        <v>8545.11</v>
      </c>
      <c r="D23" s="5">
        <v>8581.17</v>
      </c>
      <c r="E23" s="19">
        <v>-0.0025</v>
      </c>
      <c r="F23" s="19">
        <v>-0.06</v>
      </c>
      <c r="G23" s="19">
        <f t="shared" si="0"/>
        <v>-0.00950308766664742</v>
      </c>
    </row>
    <row r="24" spans="1:7" ht="12.75">
      <c r="A24" s="17">
        <v>37509</v>
      </c>
      <c r="B24" s="5">
        <v>8660.94</v>
      </c>
      <c r="C24" s="5">
        <v>8447.73</v>
      </c>
      <c r="D24" s="5">
        <v>8602.61</v>
      </c>
      <c r="E24" s="19">
        <v>0.0098</v>
      </c>
      <c r="F24" s="19">
        <v>-0.0577</v>
      </c>
      <c r="G24" s="19">
        <f t="shared" si="0"/>
        <v>-0.007028337277081943</v>
      </c>
    </row>
    <row r="25" spans="1:7" ht="12.75">
      <c r="A25" s="17">
        <v>37508</v>
      </c>
      <c r="B25" s="5">
        <v>8584.3</v>
      </c>
      <c r="C25" s="5">
        <v>8288.28</v>
      </c>
      <c r="D25" s="5">
        <v>8519.38</v>
      </c>
      <c r="E25" s="19">
        <v>0.0109</v>
      </c>
      <c r="F25" s="19">
        <v>-0.0668</v>
      </c>
      <c r="G25" s="19">
        <f t="shared" si="0"/>
        <v>-0.016635309055231813</v>
      </c>
    </row>
    <row r="26" spans="1:7" ht="12.75">
      <c r="A26" s="17">
        <v>37505</v>
      </c>
      <c r="B26" s="5">
        <v>8526.8</v>
      </c>
      <c r="C26" s="5">
        <v>8296.46</v>
      </c>
      <c r="D26" s="5">
        <v>8427.2</v>
      </c>
      <c r="E26" s="19">
        <v>0.0173</v>
      </c>
      <c r="F26" s="19">
        <v>-0.0769</v>
      </c>
      <c r="G26" s="19">
        <f t="shared" si="0"/>
        <v>-0.027275350608876238</v>
      </c>
    </row>
    <row r="27" spans="1:7" ht="12.75">
      <c r="A27" s="17">
        <v>37504</v>
      </c>
      <c r="B27" s="5">
        <v>8420.2</v>
      </c>
      <c r="C27" s="5">
        <v>8173.56</v>
      </c>
      <c r="D27" s="5">
        <v>8283.7</v>
      </c>
      <c r="E27" s="19">
        <v>-0.0168</v>
      </c>
      <c r="F27" s="19">
        <v>-0.0926</v>
      </c>
      <c r="G27" s="19">
        <f t="shared" si="0"/>
        <v>-0.04383909505396194</v>
      </c>
    </row>
    <row r="28" spans="1:7" ht="12.75">
      <c r="A28" s="17">
        <v>37503</v>
      </c>
      <c r="B28" s="5">
        <v>8495.03</v>
      </c>
      <c r="C28" s="5">
        <v>8216.98</v>
      </c>
      <c r="D28" s="5">
        <v>8425.12</v>
      </c>
      <c r="E28" s="19">
        <v>0.0141</v>
      </c>
      <c r="F28" s="19">
        <v>-0.0771</v>
      </c>
      <c r="G28" s="19">
        <f t="shared" si="0"/>
        <v>-0.027515438333237052</v>
      </c>
    </row>
    <row r="29" spans="1:7" ht="12.75">
      <c r="A29" s="17">
        <v>37502</v>
      </c>
      <c r="B29" s="5">
        <v>8659.27</v>
      </c>
      <c r="C29" s="5">
        <v>8282.87</v>
      </c>
      <c r="D29" s="5">
        <v>8308.05</v>
      </c>
      <c r="E29" s="19">
        <v>-0.041</v>
      </c>
      <c r="F29" s="19">
        <v>-0.0899</v>
      </c>
      <c r="G29" s="19">
        <f t="shared" si="0"/>
        <v>-0.041028452703872655</v>
      </c>
    </row>
    <row r="30" spans="1:6" ht="12.75">
      <c r="A30" s="17">
        <v>37498</v>
      </c>
      <c r="B30" s="5">
        <v>8811.72</v>
      </c>
      <c r="C30" s="5">
        <v>8572.85</v>
      </c>
      <c r="D30" s="5">
        <v>8663.5</v>
      </c>
      <c r="E30" s="19">
        <v>-0.0009</v>
      </c>
      <c r="F30" s="19">
        <v>-0.051</v>
      </c>
    </row>
    <row r="31" spans="1:6" ht="12.75">
      <c r="A31" s="17">
        <v>37497</v>
      </c>
      <c r="B31" s="5">
        <v>8769.34</v>
      </c>
      <c r="C31" s="5">
        <v>8514.1</v>
      </c>
      <c r="D31" s="5">
        <v>8670.99</v>
      </c>
      <c r="E31" s="19">
        <v>-0.0027</v>
      </c>
      <c r="F31" s="19">
        <v>-0.0502</v>
      </c>
    </row>
    <row r="32" spans="1:6" ht="12.75">
      <c r="A32" s="17">
        <v>37496</v>
      </c>
      <c r="B32" s="5">
        <v>8832.18</v>
      </c>
      <c r="C32" s="5">
        <v>8610.79</v>
      </c>
      <c r="D32" s="5">
        <v>8694.09</v>
      </c>
      <c r="E32" s="19">
        <v>-0.0148</v>
      </c>
      <c r="F32" s="19">
        <v>-0.0477</v>
      </c>
    </row>
    <row r="33" spans="1:6" ht="12.75">
      <c r="A33" s="17">
        <v>37495</v>
      </c>
      <c r="B33" s="5">
        <v>9040.04</v>
      </c>
      <c r="C33" s="5">
        <v>8747.77</v>
      </c>
      <c r="D33" s="5">
        <v>8824.41</v>
      </c>
      <c r="E33" s="19">
        <v>-0.0106</v>
      </c>
      <c r="F33" s="19">
        <v>-0.0334</v>
      </c>
    </row>
    <row r="34" spans="1:6" ht="12.75">
      <c r="A34" s="17">
        <v>37494</v>
      </c>
      <c r="B34" s="5">
        <v>8981.23</v>
      </c>
      <c r="C34" s="5">
        <v>8723.43</v>
      </c>
      <c r="D34" s="5">
        <v>8919.01</v>
      </c>
      <c r="E34" s="19">
        <v>0.0052</v>
      </c>
      <c r="F34" s="19">
        <v>-0.023</v>
      </c>
    </row>
    <row r="35" spans="1:6" ht="12.75">
      <c r="A35" s="17">
        <v>37491</v>
      </c>
      <c r="B35" s="5">
        <v>9051.49</v>
      </c>
      <c r="C35" s="5">
        <v>8806.38</v>
      </c>
      <c r="D35" s="5">
        <v>8872.96</v>
      </c>
      <c r="E35" s="19">
        <v>-0.02</v>
      </c>
      <c r="F35" s="19">
        <v>-0.0281</v>
      </c>
    </row>
    <row r="36" spans="1:6" ht="12.75">
      <c r="A36" s="17">
        <v>37490</v>
      </c>
      <c r="B36" s="6">
        <v>9129.1</v>
      </c>
      <c r="C36" s="5">
        <v>8860.3</v>
      </c>
      <c r="D36" s="5">
        <v>9053.6</v>
      </c>
      <c r="E36" s="19">
        <v>0.0108</v>
      </c>
      <c r="F36" s="5"/>
    </row>
    <row r="37" spans="1:6" ht="12.75">
      <c r="A37" s="17">
        <v>37489</v>
      </c>
      <c r="B37" s="5">
        <v>9033.5</v>
      </c>
      <c r="C37" s="5">
        <v>8768.5</v>
      </c>
      <c r="D37" s="5">
        <v>8957.2</v>
      </c>
      <c r="E37" s="19">
        <v>0.0096</v>
      </c>
      <c r="F37" s="5"/>
    </row>
    <row r="38" spans="1:6" ht="12.75">
      <c r="A38" s="17">
        <v>37488</v>
      </c>
      <c r="B38" s="5">
        <v>8989.7</v>
      </c>
      <c r="C38" s="5">
        <v>8789.1</v>
      </c>
      <c r="D38" s="5">
        <v>8872.1</v>
      </c>
      <c r="E38" s="19">
        <v>-0.0132</v>
      </c>
      <c r="F38" s="5"/>
    </row>
    <row r="39" spans="1:6" ht="12.75">
      <c r="A39" s="17">
        <v>37487</v>
      </c>
      <c r="B39" s="5">
        <v>9037.4</v>
      </c>
      <c r="C39" s="5">
        <v>8720.8</v>
      </c>
      <c r="D39" s="5">
        <v>8990.8</v>
      </c>
      <c r="E39" s="19">
        <v>0.0242</v>
      </c>
      <c r="F39" s="5"/>
    </row>
    <row r="40" spans="1:6" ht="12.75">
      <c r="A40" s="17">
        <v>37484</v>
      </c>
      <c r="B40" s="5">
        <v>8899.4</v>
      </c>
      <c r="C40" s="5">
        <v>8644.6</v>
      </c>
      <c r="D40" s="5">
        <v>8778.1</v>
      </c>
      <c r="E40" s="19">
        <v>-0.0045</v>
      </c>
      <c r="F40" s="5"/>
    </row>
    <row r="41" spans="1:6" ht="12.75">
      <c r="A41" s="17">
        <v>37483</v>
      </c>
      <c r="B41" s="5">
        <v>8914.4</v>
      </c>
      <c r="C41" s="5">
        <v>8621</v>
      </c>
      <c r="D41" s="5">
        <v>8818.1</v>
      </c>
      <c r="E41" s="19">
        <v>0.0086</v>
      </c>
      <c r="F41" s="5"/>
    </row>
    <row r="42" spans="1:6" ht="12.75">
      <c r="A42" s="17">
        <v>37482</v>
      </c>
      <c r="B42" s="5">
        <v>8778.9</v>
      </c>
      <c r="C42" s="5">
        <v>8295.3</v>
      </c>
      <c r="D42" s="5">
        <v>8743.3</v>
      </c>
      <c r="E42" s="19">
        <v>0.0308</v>
      </c>
      <c r="F42" s="5"/>
    </row>
    <row r="43" spans="1:6" ht="12.75">
      <c r="A43" s="17">
        <v>37481</v>
      </c>
      <c r="B43" s="5">
        <v>8801.9</v>
      </c>
      <c r="C43" s="5">
        <v>8445.9</v>
      </c>
      <c r="D43" s="5">
        <v>8482.4</v>
      </c>
      <c r="E43" s="19">
        <v>-0.0238</v>
      </c>
      <c r="F43" s="5"/>
    </row>
    <row r="44" spans="1:6" ht="12.75">
      <c r="A44" s="17">
        <v>37480</v>
      </c>
      <c r="B44" s="5">
        <v>8753.1</v>
      </c>
      <c r="C44" s="5">
        <v>8528.2</v>
      </c>
      <c r="D44" s="5">
        <v>8688.9</v>
      </c>
      <c r="E44" s="19">
        <v>-0.0065</v>
      </c>
      <c r="F44" s="5"/>
    </row>
    <row r="45" spans="1:6" ht="12.75">
      <c r="A45" s="17">
        <v>37477</v>
      </c>
      <c r="B45" s="5">
        <v>8824.9</v>
      </c>
      <c r="C45" s="5">
        <v>8538.5</v>
      </c>
      <c r="D45" s="5">
        <v>8745.5</v>
      </c>
      <c r="E45" s="19">
        <v>0.0038</v>
      </c>
      <c r="F45" s="5"/>
    </row>
    <row r="46" spans="1:6" ht="12.75">
      <c r="A46" s="17">
        <v>37476</v>
      </c>
      <c r="B46" s="5">
        <v>8755.7</v>
      </c>
      <c r="C46" s="5">
        <v>8364.3</v>
      </c>
      <c r="D46" s="5">
        <v>8712</v>
      </c>
      <c r="E46" s="19">
        <v>0.0302</v>
      </c>
      <c r="F46" s="5"/>
    </row>
    <row r="47" spans="1:6" ht="12.75">
      <c r="A47" s="17">
        <v>37475</v>
      </c>
      <c r="B47" s="5">
        <v>8521</v>
      </c>
      <c r="C47" s="5">
        <v>8171.7</v>
      </c>
      <c r="D47" s="5">
        <v>8456.2</v>
      </c>
      <c r="E47" s="19">
        <v>0.022</v>
      </c>
      <c r="F47" s="5"/>
    </row>
    <row r="48" spans="1:6" ht="12.75">
      <c r="A48" s="17">
        <v>37474</v>
      </c>
      <c r="B48" s="5">
        <v>8472.3</v>
      </c>
      <c r="C48" s="5">
        <v>8049.9</v>
      </c>
      <c r="D48" s="5">
        <v>8274.1</v>
      </c>
      <c r="E48" s="19">
        <v>0.0287</v>
      </c>
      <c r="F48" s="5"/>
    </row>
    <row r="49" spans="1:6" ht="12.75">
      <c r="A49" s="17">
        <v>37473</v>
      </c>
      <c r="B49" s="5">
        <v>8371</v>
      </c>
      <c r="C49" s="5">
        <v>7991.4</v>
      </c>
      <c r="D49" s="5">
        <v>8043.6</v>
      </c>
      <c r="E49" s="19">
        <v>-0.0324</v>
      </c>
      <c r="F49" s="5"/>
    </row>
    <row r="50" spans="1:6" ht="12.75">
      <c r="A50" s="17">
        <v>37470</v>
      </c>
      <c r="B50" s="5">
        <v>8566.4</v>
      </c>
      <c r="C50" s="5">
        <v>8179.8</v>
      </c>
      <c r="D50" s="5">
        <v>8313.1</v>
      </c>
      <c r="E50" s="19">
        <v>-0.0227</v>
      </c>
      <c r="F50" s="5"/>
    </row>
    <row r="51" spans="1:6" ht="12.75">
      <c r="A51" s="17">
        <v>37469</v>
      </c>
      <c r="B51" s="5">
        <v>8758.4</v>
      </c>
      <c r="C51" s="5">
        <v>8430.7</v>
      </c>
      <c r="D51" s="5">
        <v>8506.6</v>
      </c>
      <c r="E51" s="19">
        <v>-0.0263</v>
      </c>
      <c r="F51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0">
      <selection activeCell="G7" sqref="G7"/>
    </sheetView>
  </sheetViews>
  <sheetFormatPr defaultColWidth="9.140625" defaultRowHeight="12.75"/>
  <cols>
    <col min="1" max="4" width="9.140625" style="4" customWidth="1"/>
    <col min="5" max="5" width="10.140625" style="4" customWidth="1"/>
    <col min="6" max="6" width="27.57421875" style="4" customWidth="1"/>
    <col min="7" max="7" width="23.57421875" style="5" customWidth="1"/>
    <col min="8" max="8" width="35.7109375" style="5" customWidth="1"/>
  </cols>
  <sheetData>
    <row r="1" spans="1:8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16</v>
      </c>
      <c r="G1" s="9" t="s">
        <v>11</v>
      </c>
      <c r="H1" s="8" t="s">
        <v>7</v>
      </c>
    </row>
    <row r="2" spans="1:8" ht="12.75">
      <c r="A2" s="17">
        <v>37162</v>
      </c>
      <c r="B2" s="5">
        <v>8945.7</v>
      </c>
      <c r="C2" s="5">
        <v>8633.8</v>
      </c>
      <c r="D2" s="5">
        <v>8847.6</v>
      </c>
      <c r="E2" s="20">
        <f>SUM((D2-D3)/D3)</f>
        <v>0.019144377634943758</v>
      </c>
      <c r="F2" s="21"/>
      <c r="G2" s="19">
        <f>SUM((D2-9949.8)/9949.8)</f>
        <v>-0.11077609600192959</v>
      </c>
      <c r="H2" s="21"/>
    </row>
    <row r="3" spans="1:8" ht="12.75">
      <c r="A3" s="17">
        <v>37161</v>
      </c>
      <c r="B3" s="5">
        <v>8757.5</v>
      </c>
      <c r="C3" s="5">
        <v>8398.1</v>
      </c>
      <c r="D3" s="5">
        <v>8681.4</v>
      </c>
      <c r="E3" s="19">
        <v>0.0133</v>
      </c>
      <c r="F3" s="19">
        <v>-0.1858</v>
      </c>
      <c r="G3" s="19">
        <f aca="true" t="shared" si="0" ref="G3:G16">SUM((D3-9949.8)/9949.8)</f>
        <v>-0.12747994934571547</v>
      </c>
      <c r="H3" s="2">
        <f>SUM((C3-B38)/B38)</f>
        <v>-0.2124147761907888</v>
      </c>
    </row>
    <row r="4" spans="1:7" ht="12.75">
      <c r="A4" s="17">
        <v>37160</v>
      </c>
      <c r="B4" s="5">
        <v>8766.8</v>
      </c>
      <c r="C4" s="5">
        <v>8457.4</v>
      </c>
      <c r="D4" s="5">
        <v>8567.4</v>
      </c>
      <c r="E4" s="19">
        <v>-0.0107</v>
      </c>
      <c r="F4" s="19">
        <v>-0.1965</v>
      </c>
      <c r="G4" s="19">
        <f t="shared" si="0"/>
        <v>-0.13893746607972016</v>
      </c>
    </row>
    <row r="5" spans="1:7" ht="12.75">
      <c r="A5" s="17">
        <v>37159</v>
      </c>
      <c r="B5" s="5">
        <v>8778.2</v>
      </c>
      <c r="C5" s="5">
        <v>8435.6</v>
      </c>
      <c r="D5" s="5">
        <v>8660</v>
      </c>
      <c r="E5" s="19">
        <v>0.0065</v>
      </c>
      <c r="F5" s="19">
        <v>-0.1879</v>
      </c>
      <c r="G5" s="19">
        <f t="shared" si="0"/>
        <v>-0.12963074634666016</v>
      </c>
    </row>
    <row r="6" spans="1:7" ht="12.75">
      <c r="A6" s="17">
        <v>37158</v>
      </c>
      <c r="B6" s="5">
        <v>8733.4</v>
      </c>
      <c r="C6" s="5">
        <v>8242.3</v>
      </c>
      <c r="D6" s="5">
        <v>8603.9</v>
      </c>
      <c r="E6" s="19">
        <v>0.0447</v>
      </c>
      <c r="F6" s="19">
        <v>-0.1931</v>
      </c>
      <c r="G6" s="19">
        <f t="shared" si="0"/>
        <v>-0.13526905063418357</v>
      </c>
    </row>
    <row r="7" spans="1:7" ht="12.75">
      <c r="A7" s="17">
        <v>37155</v>
      </c>
      <c r="B7" s="5">
        <v>8484.2</v>
      </c>
      <c r="C7" s="5">
        <v>7926.9</v>
      </c>
      <c r="D7" s="5">
        <v>8235.8</v>
      </c>
      <c r="E7" s="19">
        <v>-0.0168</v>
      </c>
      <c r="F7" s="19">
        <v>-0.2276</v>
      </c>
      <c r="G7" s="19">
        <f t="shared" si="0"/>
        <v>-0.17226476914108826</v>
      </c>
    </row>
    <row r="8" spans="1:7" ht="12.75">
      <c r="A8" s="17">
        <v>37154</v>
      </c>
      <c r="B8" s="5">
        <v>8711.4</v>
      </c>
      <c r="C8" s="5">
        <v>8304.5</v>
      </c>
      <c r="D8" s="5">
        <v>8376.2</v>
      </c>
      <c r="E8" s="19">
        <v>-0.0437</v>
      </c>
      <c r="F8" s="19">
        <v>-0.2145</v>
      </c>
      <c r="G8" s="19">
        <f t="shared" si="0"/>
        <v>-0.15815393274236655</v>
      </c>
    </row>
    <row r="9" spans="1:7" ht="12.75">
      <c r="A9" s="17">
        <v>37153</v>
      </c>
      <c r="B9" s="5">
        <v>8990.4</v>
      </c>
      <c r="C9" s="5">
        <v>8453</v>
      </c>
      <c r="D9" s="5">
        <v>8759.1</v>
      </c>
      <c r="E9" s="19">
        <v>-0.0162</v>
      </c>
      <c r="F9" s="19">
        <v>-0.1786</v>
      </c>
      <c r="G9" s="19">
        <f t="shared" si="0"/>
        <v>-0.1196707471506964</v>
      </c>
    </row>
    <row r="10" spans="1:7" ht="12.75">
      <c r="A10" s="17">
        <v>37152</v>
      </c>
      <c r="B10" s="5">
        <v>9126.9</v>
      </c>
      <c r="C10" s="5">
        <v>8743.9</v>
      </c>
      <c r="D10" s="5">
        <v>8903.4</v>
      </c>
      <c r="E10" s="19">
        <v>-0.0019</v>
      </c>
      <c r="F10" s="19">
        <v>-0.165</v>
      </c>
      <c r="G10" s="19">
        <f t="shared" si="0"/>
        <v>-0.10516794307423262</v>
      </c>
    </row>
    <row r="11" spans="1:7" ht="12.75">
      <c r="A11" s="17">
        <v>37151</v>
      </c>
      <c r="B11" s="5">
        <v>9294.6</v>
      </c>
      <c r="C11" s="5">
        <v>8755.5</v>
      </c>
      <c r="D11" s="5">
        <v>8920.7</v>
      </c>
      <c r="E11" s="19">
        <v>-0.0713</v>
      </c>
      <c r="F11" s="19">
        <v>-0.1634</v>
      </c>
      <c r="G11" s="19">
        <f t="shared" si="0"/>
        <v>-0.10342921465758091</v>
      </c>
    </row>
    <row r="12" spans="1:7" ht="12.75">
      <c r="A12" s="17">
        <v>37144</v>
      </c>
      <c r="B12" s="5">
        <v>9740.4</v>
      </c>
      <c r="C12" s="5">
        <v>9431.1</v>
      </c>
      <c r="D12" s="5">
        <v>9605.5</v>
      </c>
      <c r="E12" s="19">
        <v>0</v>
      </c>
      <c r="F12" s="19">
        <v>-0.0992</v>
      </c>
      <c r="G12" s="19">
        <f t="shared" si="0"/>
        <v>-0.034603710627349224</v>
      </c>
    </row>
    <row r="13" spans="1:7" ht="12.75">
      <c r="A13" s="17">
        <v>37141</v>
      </c>
      <c r="B13" s="5">
        <v>9842.1</v>
      </c>
      <c r="C13" s="5">
        <v>9507</v>
      </c>
      <c r="D13" s="5">
        <v>9605.9</v>
      </c>
      <c r="E13" s="19">
        <v>-0.0239</v>
      </c>
      <c r="F13" s="19">
        <v>-0.0991</v>
      </c>
      <c r="G13" s="19">
        <f t="shared" si="0"/>
        <v>-0.03456350881424749</v>
      </c>
    </row>
    <row r="14" spans="1:7" ht="12.75">
      <c r="A14" s="17">
        <v>37140</v>
      </c>
      <c r="B14" s="5">
        <v>10053.7</v>
      </c>
      <c r="C14" s="5">
        <v>9762</v>
      </c>
      <c r="D14" s="5">
        <v>9840.8</v>
      </c>
      <c r="E14" s="19">
        <v>-0.0192</v>
      </c>
      <c r="F14" s="19">
        <v>-0.0771</v>
      </c>
      <c r="G14" s="19">
        <f t="shared" si="0"/>
        <v>-0.010954994070232569</v>
      </c>
    </row>
    <row r="15" spans="1:7" ht="12.75">
      <c r="A15" s="17">
        <v>37139</v>
      </c>
      <c r="B15" s="5">
        <v>10140.8</v>
      </c>
      <c r="C15" s="5">
        <v>9821</v>
      </c>
      <c r="D15" s="5">
        <v>10033.3</v>
      </c>
      <c r="E15" s="19">
        <v>0.0036</v>
      </c>
      <c r="F15" s="19">
        <v>-0.0591</v>
      </c>
      <c r="G15" s="19">
        <f t="shared" si="0"/>
        <v>0.008392128484994673</v>
      </c>
    </row>
    <row r="16" spans="1:7" ht="12.75">
      <c r="A16" s="17">
        <v>37138</v>
      </c>
      <c r="B16" s="5">
        <v>10238.5</v>
      </c>
      <c r="C16" s="5">
        <v>9858.3</v>
      </c>
      <c r="D16" s="5">
        <v>9997.5</v>
      </c>
      <c r="E16" s="19">
        <v>0.0048</v>
      </c>
      <c r="F16" s="19">
        <v>-0.0624</v>
      </c>
      <c r="G16" s="19">
        <f t="shared" si="0"/>
        <v>0.004794066212386252</v>
      </c>
    </row>
    <row r="17" spans="1:6" ht="12.75">
      <c r="A17" s="17">
        <v>37134</v>
      </c>
      <c r="B17" s="5">
        <v>10072.2</v>
      </c>
      <c r="C17" s="5">
        <v>9846.7</v>
      </c>
      <c r="D17" s="5">
        <v>9949.8</v>
      </c>
      <c r="E17" s="19">
        <v>0.003</v>
      </c>
      <c r="F17" s="19">
        <v>-0.0669</v>
      </c>
    </row>
    <row r="18" spans="1:6" ht="12.75">
      <c r="A18" s="17">
        <v>37133</v>
      </c>
      <c r="B18" s="5">
        <v>10149.1</v>
      </c>
      <c r="C18" s="5">
        <v>9829.4</v>
      </c>
      <c r="D18" s="5">
        <v>9919.6</v>
      </c>
      <c r="E18" s="19">
        <v>-0.017</v>
      </c>
      <c r="F18" s="19">
        <v>-0.0697</v>
      </c>
    </row>
    <row r="19" spans="1:6" ht="12.75">
      <c r="A19" s="17">
        <v>37132</v>
      </c>
      <c r="B19" s="5">
        <v>10292.6</v>
      </c>
      <c r="C19" s="5">
        <v>10030.4</v>
      </c>
      <c r="D19" s="5">
        <v>10090.9</v>
      </c>
      <c r="E19" s="19">
        <v>-0.0128</v>
      </c>
      <c r="F19" s="19">
        <v>-0.0537</v>
      </c>
    </row>
    <row r="20" spans="1:6" ht="12.75">
      <c r="A20" s="17">
        <v>37131</v>
      </c>
      <c r="B20" s="5">
        <v>10405.9</v>
      </c>
      <c r="C20" s="5">
        <v>10175.6</v>
      </c>
      <c r="D20" s="5">
        <v>10222</v>
      </c>
      <c r="E20" s="19">
        <v>-0.0154</v>
      </c>
      <c r="F20" s="19">
        <v>-0.0414</v>
      </c>
    </row>
    <row r="21" spans="1:6" ht="12.75">
      <c r="A21" s="17">
        <v>37130</v>
      </c>
      <c r="B21" s="5">
        <v>10498</v>
      </c>
      <c r="C21" s="5">
        <v>10334.9</v>
      </c>
      <c r="D21" s="5">
        <v>10382.4</v>
      </c>
      <c r="E21" s="19">
        <v>-0.0039</v>
      </c>
      <c r="F21" s="19">
        <v>-0.0263</v>
      </c>
    </row>
    <row r="22" spans="1:6" ht="12.75">
      <c r="A22" s="17">
        <v>37127</v>
      </c>
      <c r="B22" s="5">
        <v>10487.5</v>
      </c>
      <c r="C22" s="5">
        <v>10190.3</v>
      </c>
      <c r="D22" s="5">
        <v>10423.2</v>
      </c>
      <c r="E22" s="19">
        <v>0.019</v>
      </c>
      <c r="F22" s="19">
        <v>-0.0225</v>
      </c>
    </row>
    <row r="23" spans="1:6" ht="12.75">
      <c r="A23" s="17">
        <v>37126</v>
      </c>
      <c r="B23" s="5">
        <v>10357.1</v>
      </c>
      <c r="C23" s="5">
        <v>10142.7</v>
      </c>
      <c r="D23" s="5">
        <v>10229.2</v>
      </c>
      <c r="E23" s="19">
        <v>-0.0046</v>
      </c>
      <c r="F23" s="19">
        <v>-0.0407</v>
      </c>
    </row>
    <row r="24" spans="1:6" ht="12.75">
      <c r="A24" s="17">
        <v>37125</v>
      </c>
      <c r="B24" s="5">
        <v>10340.8</v>
      </c>
      <c r="C24" s="5">
        <v>10099.1</v>
      </c>
      <c r="D24" s="5">
        <v>10276.9</v>
      </c>
      <c r="E24" s="19">
        <v>0.0101</v>
      </c>
      <c r="F24" s="19">
        <v>-0.0362</v>
      </c>
    </row>
    <row r="25" spans="1:6" ht="12.75">
      <c r="A25" s="17">
        <v>37124</v>
      </c>
      <c r="B25" s="5">
        <v>10436.4</v>
      </c>
      <c r="C25" s="5">
        <v>10132.9</v>
      </c>
      <c r="D25" s="5">
        <v>10174.1</v>
      </c>
      <c r="E25" s="19">
        <v>-0.0141</v>
      </c>
      <c r="F25" s="19">
        <v>-0.0459</v>
      </c>
    </row>
    <row r="26" spans="1:6" ht="12.75">
      <c r="A26" s="17">
        <v>37123</v>
      </c>
      <c r="B26" s="5">
        <v>10388.2</v>
      </c>
      <c r="C26" s="5">
        <v>10146.1</v>
      </c>
      <c r="D26" s="5">
        <v>10320.1</v>
      </c>
      <c r="E26" s="19">
        <v>0.0077</v>
      </c>
      <c r="F26" s="19">
        <v>-0.0322</v>
      </c>
    </row>
    <row r="27" spans="1:6" ht="12.75">
      <c r="A27" s="17">
        <v>37120</v>
      </c>
      <c r="B27" s="5">
        <v>10418.7</v>
      </c>
      <c r="C27" s="5">
        <v>10143.5</v>
      </c>
      <c r="D27" s="5">
        <v>10240.8</v>
      </c>
      <c r="E27" s="19">
        <v>-0.0146</v>
      </c>
      <c r="F27" s="19">
        <v>-0.0396</v>
      </c>
    </row>
    <row r="28" spans="1:6" ht="12.75">
      <c r="A28" s="17">
        <v>37119</v>
      </c>
      <c r="B28" s="5">
        <v>10460.8</v>
      </c>
      <c r="C28" s="5">
        <v>10198.2</v>
      </c>
      <c r="D28" s="5">
        <v>10392.5</v>
      </c>
      <c r="E28" s="19">
        <v>0.0045</v>
      </c>
      <c r="F28" s="19">
        <v>-0.0254</v>
      </c>
    </row>
    <row r="29" spans="1:6" ht="12.75">
      <c r="A29" s="17">
        <v>37118</v>
      </c>
      <c r="B29" s="5">
        <v>10530.4</v>
      </c>
      <c r="C29" s="5">
        <v>10289</v>
      </c>
      <c r="D29" s="5">
        <v>10346</v>
      </c>
      <c r="E29" s="19">
        <v>-0.0064</v>
      </c>
      <c r="F29" s="19">
        <v>-0.0297</v>
      </c>
    </row>
    <row r="30" spans="1:6" ht="12.75">
      <c r="A30" s="17">
        <v>37117</v>
      </c>
      <c r="B30" s="5">
        <v>10513.7</v>
      </c>
      <c r="C30" s="5">
        <v>10333.3</v>
      </c>
      <c r="D30" s="5">
        <v>10412.2</v>
      </c>
      <c r="E30" s="19">
        <v>-0.0004</v>
      </c>
      <c r="F30" s="19">
        <v>-0.0235</v>
      </c>
    </row>
    <row r="31" spans="1:6" ht="12.75">
      <c r="A31" s="17">
        <v>37116</v>
      </c>
      <c r="B31" s="5">
        <v>10504.8</v>
      </c>
      <c r="C31" s="5">
        <v>10315</v>
      </c>
      <c r="D31" s="5">
        <v>10415.9</v>
      </c>
      <c r="E31" s="19">
        <v>0</v>
      </c>
      <c r="F31" s="19">
        <v>-0.0232</v>
      </c>
    </row>
    <row r="32" spans="1:6" ht="12.75">
      <c r="A32" s="17">
        <v>37113</v>
      </c>
      <c r="B32" s="5">
        <v>10473.3</v>
      </c>
      <c r="C32" s="5">
        <v>10164.7</v>
      </c>
      <c r="D32" s="5">
        <v>10416.3</v>
      </c>
      <c r="E32" s="19">
        <v>0.0114</v>
      </c>
      <c r="F32" s="19">
        <v>-0.0231</v>
      </c>
    </row>
    <row r="33" spans="1:6" ht="12.75">
      <c r="A33" s="17">
        <v>37112</v>
      </c>
      <c r="B33" s="5">
        <v>10361.5</v>
      </c>
      <c r="C33" s="5">
        <v>10160.5</v>
      </c>
      <c r="D33" s="5">
        <v>10298.6</v>
      </c>
      <c r="E33" s="19">
        <v>0.0005</v>
      </c>
      <c r="F33" s="19">
        <v>-0.0342</v>
      </c>
    </row>
    <row r="34" spans="1:6" ht="12.75">
      <c r="A34" s="17">
        <v>37111</v>
      </c>
      <c r="B34" s="5">
        <v>10509.8</v>
      </c>
      <c r="C34" s="5">
        <v>10245.7</v>
      </c>
      <c r="D34" s="5">
        <v>10293.5</v>
      </c>
      <c r="E34" s="19">
        <v>-0.0158</v>
      </c>
      <c r="F34" s="19">
        <v>-0.0347</v>
      </c>
    </row>
    <row r="35" spans="1:6" ht="12.75">
      <c r="A35" s="17">
        <v>37110</v>
      </c>
      <c r="B35" s="5">
        <v>10520.1</v>
      </c>
      <c r="C35" s="5">
        <v>10324.5</v>
      </c>
      <c r="D35" s="5">
        <v>10458.7</v>
      </c>
      <c r="E35" s="19">
        <v>0.0055</v>
      </c>
      <c r="F35" s="19">
        <v>-0.0192</v>
      </c>
    </row>
    <row r="36" spans="1:6" ht="12.75">
      <c r="A36" s="17">
        <v>37109</v>
      </c>
      <c r="B36" s="5">
        <v>10549.6</v>
      </c>
      <c r="C36" s="5">
        <v>10337.2</v>
      </c>
      <c r="D36" s="5">
        <v>10401.3</v>
      </c>
      <c r="E36" s="19">
        <v>-0.0106</v>
      </c>
      <c r="F36" s="19">
        <v>-0.0246</v>
      </c>
    </row>
    <row r="37" spans="1:6" ht="12.75">
      <c r="A37" s="17">
        <v>37106</v>
      </c>
      <c r="B37" s="5">
        <v>10593</v>
      </c>
      <c r="C37" s="5">
        <v>10381.1</v>
      </c>
      <c r="D37" s="5">
        <v>10512.8</v>
      </c>
      <c r="E37" s="19">
        <v>-0.0036</v>
      </c>
      <c r="F37" s="19">
        <v>-0.0141</v>
      </c>
    </row>
    <row r="38" spans="1:6" ht="12.75">
      <c r="A38" s="17">
        <v>37105</v>
      </c>
      <c r="B38" s="6">
        <v>10663.1</v>
      </c>
      <c r="C38" s="5">
        <v>10454.5</v>
      </c>
      <c r="D38" s="5">
        <v>10551.2</v>
      </c>
      <c r="E38" s="19">
        <v>0.0039</v>
      </c>
      <c r="F38" s="5"/>
    </row>
    <row r="39" spans="1:6" ht="12.75">
      <c r="A39" s="17">
        <v>37104</v>
      </c>
      <c r="B39" s="5">
        <v>10659.3</v>
      </c>
      <c r="C39" s="5">
        <v>10423.3</v>
      </c>
      <c r="D39" s="5">
        <v>10510</v>
      </c>
      <c r="E39" s="19">
        <v>-0.0012</v>
      </c>
      <c r="F39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25">
      <selection activeCell="G2" sqref="G2"/>
    </sheetView>
  </sheetViews>
  <sheetFormatPr defaultColWidth="9.140625" defaultRowHeight="12.75"/>
  <cols>
    <col min="1" max="3" width="9.140625" style="4" customWidth="1"/>
    <col min="4" max="4" width="8.7109375" style="4" customWidth="1"/>
    <col min="5" max="5" width="10.00390625" style="4" customWidth="1"/>
    <col min="6" max="6" width="28.8515625" style="4" customWidth="1"/>
    <col min="7" max="7" width="35.421875" style="5" customWidth="1"/>
  </cols>
  <sheetData>
    <row r="1" spans="1:7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16</v>
      </c>
      <c r="G1" s="8" t="s">
        <v>6</v>
      </c>
    </row>
    <row r="2" spans="1:7" ht="12.75">
      <c r="A2" s="17">
        <v>36817</v>
      </c>
      <c r="B2" s="5">
        <v>10171.5</v>
      </c>
      <c r="C2" s="5">
        <v>9571.4</v>
      </c>
      <c r="D2" s="5">
        <v>9975</v>
      </c>
      <c r="E2" s="19">
        <v>-0.0114</v>
      </c>
      <c r="F2" s="19">
        <v>-0.1262</v>
      </c>
      <c r="G2" s="19">
        <f>SUM((C2-B35)/B35)</f>
        <v>-0.16158023826208834</v>
      </c>
    </row>
    <row r="3" spans="1:6" ht="12.75">
      <c r="A3" s="17">
        <v>36816</v>
      </c>
      <c r="B3" s="5">
        <v>10402.3</v>
      </c>
      <c r="C3" s="5">
        <v>9924.3</v>
      </c>
      <c r="D3" s="5">
        <v>10089.7</v>
      </c>
      <c r="E3" s="19">
        <v>-0.0146</v>
      </c>
      <c r="F3" s="19">
        <v>-0.1162</v>
      </c>
    </row>
    <row r="4" spans="1:6" ht="12.75">
      <c r="A4" s="17">
        <v>36815</v>
      </c>
      <c r="B4" s="5">
        <v>10429</v>
      </c>
      <c r="C4" s="5">
        <v>10033.8</v>
      </c>
      <c r="D4" s="5">
        <v>10238.8</v>
      </c>
      <c r="E4" s="19">
        <v>0.0046</v>
      </c>
      <c r="F4" s="19">
        <v>-0.1031</v>
      </c>
    </row>
    <row r="5" spans="1:6" ht="12.75">
      <c r="A5" s="17">
        <v>36812</v>
      </c>
      <c r="B5" s="5">
        <v>10325.4</v>
      </c>
      <c r="C5" s="5">
        <v>9883.3</v>
      </c>
      <c r="D5" s="5">
        <v>10192.2</v>
      </c>
      <c r="E5" s="19">
        <v>0.0157</v>
      </c>
      <c r="F5" s="19">
        <v>-0.1072</v>
      </c>
    </row>
    <row r="6" spans="1:6" ht="12.75">
      <c r="A6" s="17">
        <v>36811</v>
      </c>
      <c r="B6" s="5">
        <v>10462.3</v>
      </c>
      <c r="C6" s="5">
        <v>9873.7</v>
      </c>
      <c r="D6" s="5">
        <v>10034.6</v>
      </c>
      <c r="E6" s="19">
        <v>-0.0364</v>
      </c>
      <c r="F6" s="19">
        <v>-0.121</v>
      </c>
    </row>
    <row r="7" spans="1:6" ht="12.75">
      <c r="A7" s="17">
        <v>36810</v>
      </c>
      <c r="B7" s="5">
        <v>10647.2</v>
      </c>
      <c r="C7" s="5">
        <v>10228.4</v>
      </c>
      <c r="D7" s="5">
        <v>10413.8</v>
      </c>
      <c r="E7" s="19">
        <v>-0.0105</v>
      </c>
      <c r="F7" s="19">
        <v>-0.0878</v>
      </c>
    </row>
    <row r="8" spans="1:6" ht="12.75">
      <c r="A8" s="17">
        <v>36809</v>
      </c>
      <c r="B8" s="5">
        <v>10744.5</v>
      </c>
      <c r="C8" s="5">
        <v>10377.2</v>
      </c>
      <c r="D8" s="5">
        <v>10524.4</v>
      </c>
      <c r="E8" s="19">
        <v>-0.0042</v>
      </c>
      <c r="F8" s="19">
        <v>-0.0781</v>
      </c>
    </row>
    <row r="9" spans="1:6" ht="12.75">
      <c r="A9" s="17">
        <v>36808</v>
      </c>
      <c r="B9" s="5">
        <v>10762.1</v>
      </c>
      <c r="C9" s="5">
        <v>10438.9</v>
      </c>
      <c r="D9" s="5">
        <v>10568.4</v>
      </c>
      <c r="E9" s="19">
        <v>-0.0027</v>
      </c>
      <c r="F9" s="19">
        <v>-0.0742</v>
      </c>
    </row>
    <row r="10" spans="1:6" ht="12.75">
      <c r="A10" s="17">
        <v>36805</v>
      </c>
      <c r="B10" s="5">
        <v>10871.4</v>
      </c>
      <c r="C10" s="5">
        <v>10440.1</v>
      </c>
      <c r="D10" s="5">
        <v>10596.5</v>
      </c>
      <c r="E10" s="19">
        <v>-0.012</v>
      </c>
      <c r="F10" s="19">
        <v>-0.0718</v>
      </c>
    </row>
    <row r="11" spans="1:6" ht="12.75">
      <c r="A11" s="17">
        <v>36804</v>
      </c>
      <c r="B11" s="5">
        <v>10940.2</v>
      </c>
      <c r="C11" s="5">
        <v>10570.3</v>
      </c>
      <c r="D11" s="5">
        <v>10724.9</v>
      </c>
      <c r="E11" s="19">
        <v>-0.0055</v>
      </c>
      <c r="F11" s="19">
        <v>-0.0605</v>
      </c>
    </row>
    <row r="12" spans="1:6" ht="12.75">
      <c r="A12" s="17">
        <v>36803</v>
      </c>
      <c r="B12" s="5">
        <v>10972.4</v>
      </c>
      <c r="C12" s="5">
        <v>10596.5</v>
      </c>
      <c r="D12" s="5">
        <v>10784.5</v>
      </c>
      <c r="E12" s="19">
        <v>0.006</v>
      </c>
      <c r="F12" s="19">
        <v>-0.0553</v>
      </c>
    </row>
    <row r="13" spans="1:6" ht="12.75">
      <c r="A13" s="17">
        <v>36802</v>
      </c>
      <c r="B13" s="5">
        <v>10976.1</v>
      </c>
      <c r="C13" s="5">
        <v>10561</v>
      </c>
      <c r="D13" s="5">
        <v>10719.7</v>
      </c>
      <c r="E13" s="19">
        <v>0.0018</v>
      </c>
      <c r="F13" s="19">
        <v>-0.061</v>
      </c>
    </row>
    <row r="14" spans="1:7" ht="12.75">
      <c r="A14" s="17">
        <v>36801</v>
      </c>
      <c r="B14" s="5">
        <v>10876.2</v>
      </c>
      <c r="C14" s="5">
        <v>10479.3</v>
      </c>
      <c r="D14" s="5">
        <v>10700.1</v>
      </c>
      <c r="E14" s="19">
        <v>0.0046</v>
      </c>
      <c r="F14" s="19">
        <v>-0.0627</v>
      </c>
      <c r="G14" s="9" t="s">
        <v>11</v>
      </c>
    </row>
    <row r="15" spans="1:7" ht="12.75">
      <c r="A15" s="17">
        <v>36798</v>
      </c>
      <c r="B15" s="5">
        <v>10923.2</v>
      </c>
      <c r="C15" s="5">
        <v>10552.2</v>
      </c>
      <c r="D15" s="5">
        <v>10650.9</v>
      </c>
      <c r="E15" s="19">
        <v>-0.016</v>
      </c>
      <c r="F15" s="19">
        <v>-0.067</v>
      </c>
      <c r="G15" s="19">
        <f>SUM((D15-11215.1)/11215.1)</f>
        <v>-0.05030717514779188</v>
      </c>
    </row>
    <row r="16" spans="1:7" ht="12.75">
      <c r="A16" s="17">
        <v>36797</v>
      </c>
      <c r="B16" s="5">
        <v>10948</v>
      </c>
      <c r="C16" s="5">
        <v>10539.5</v>
      </c>
      <c r="D16" s="5">
        <v>10824.1</v>
      </c>
      <c r="E16" s="19">
        <v>0.0184</v>
      </c>
      <c r="F16" s="19">
        <v>-0.0518</v>
      </c>
      <c r="G16" s="19">
        <f aca="true" t="shared" si="0" ref="G16:G34">SUM((D16-11215.1)/11215.1)</f>
        <v>-0.034863710533120526</v>
      </c>
    </row>
    <row r="17" spans="1:7" ht="12.75">
      <c r="A17" s="17">
        <v>36796</v>
      </c>
      <c r="B17" s="5">
        <v>10821.1</v>
      </c>
      <c r="C17" s="5">
        <v>10439.3</v>
      </c>
      <c r="D17" s="5">
        <v>10628.4</v>
      </c>
      <c r="E17" s="19">
        <v>-0.0003</v>
      </c>
      <c r="F17" s="19">
        <v>-0.069</v>
      </c>
      <c r="G17" s="19">
        <f t="shared" si="0"/>
        <v>-0.05231339889969779</v>
      </c>
    </row>
    <row r="18" spans="1:7" ht="12.75">
      <c r="A18" s="17">
        <v>36795</v>
      </c>
      <c r="B18" s="5">
        <v>10915.4</v>
      </c>
      <c r="C18" s="5">
        <v>10499.6</v>
      </c>
      <c r="D18" s="5">
        <v>10631.3</v>
      </c>
      <c r="E18" s="19">
        <v>-0.0164</v>
      </c>
      <c r="F18" s="19">
        <v>-0.0687</v>
      </c>
      <c r="G18" s="19">
        <f t="shared" si="0"/>
        <v>-0.05205481894945217</v>
      </c>
    </row>
    <row r="19" spans="1:7" ht="12.75">
      <c r="A19" s="17">
        <v>36794</v>
      </c>
      <c r="B19" s="5">
        <v>11039.5</v>
      </c>
      <c r="C19" s="5">
        <v>10664.2</v>
      </c>
      <c r="D19" s="5">
        <v>10808.2</v>
      </c>
      <c r="E19" s="19">
        <v>-0.0036</v>
      </c>
      <c r="F19" s="19">
        <v>-0.0532</v>
      </c>
      <c r="G19" s="19">
        <f t="shared" si="0"/>
        <v>-0.03628144198446734</v>
      </c>
    </row>
    <row r="20" spans="1:7" ht="12.75">
      <c r="A20" s="17">
        <v>36791</v>
      </c>
      <c r="B20" s="5">
        <v>10936.5</v>
      </c>
      <c r="C20" s="5">
        <v>10505.2</v>
      </c>
      <c r="D20" s="5">
        <v>10847.4</v>
      </c>
      <c r="E20" s="19">
        <v>0.0076</v>
      </c>
      <c r="F20" s="19">
        <v>-0.0498</v>
      </c>
      <c r="G20" s="19">
        <f t="shared" si="0"/>
        <v>-0.03278615438114691</v>
      </c>
    </row>
    <row r="21" spans="1:7" ht="12.75">
      <c r="A21" s="17">
        <v>36790</v>
      </c>
      <c r="B21" s="5">
        <v>10902.1</v>
      </c>
      <c r="C21" s="5">
        <v>10548.1</v>
      </c>
      <c r="D21" s="5">
        <v>10765.5</v>
      </c>
      <c r="E21" s="19">
        <v>0.0073</v>
      </c>
      <c r="F21" s="19">
        <v>-0.057</v>
      </c>
      <c r="G21" s="19">
        <f t="shared" si="0"/>
        <v>-0.0400888088380844</v>
      </c>
    </row>
    <row r="22" spans="1:7" ht="12.75">
      <c r="A22" s="17">
        <v>36789</v>
      </c>
      <c r="B22" s="5">
        <v>10906.9</v>
      </c>
      <c r="C22" s="5">
        <v>10500.4</v>
      </c>
      <c r="D22" s="5">
        <v>10687.9</v>
      </c>
      <c r="E22" s="19">
        <v>-0.0094</v>
      </c>
      <c r="F22" s="19">
        <v>-0.0638</v>
      </c>
      <c r="G22" s="19">
        <f t="shared" si="0"/>
        <v>-0.04700805164465771</v>
      </c>
    </row>
    <row r="23" spans="1:7" ht="12.75">
      <c r="A23" s="17">
        <v>36788</v>
      </c>
      <c r="B23" s="5">
        <v>10961</v>
      </c>
      <c r="C23" s="5">
        <v>10645.4</v>
      </c>
      <c r="D23" s="5">
        <v>10789.3</v>
      </c>
      <c r="E23" s="19">
        <v>-0.0018</v>
      </c>
      <c r="F23" s="19">
        <v>-0.0549</v>
      </c>
      <c r="G23" s="19">
        <f t="shared" si="0"/>
        <v>-0.03796666993606843</v>
      </c>
    </row>
    <row r="24" spans="1:7" ht="12.75">
      <c r="A24" s="17">
        <v>36787</v>
      </c>
      <c r="B24" s="5">
        <v>11053.8</v>
      </c>
      <c r="C24" s="5">
        <v>10693.8</v>
      </c>
      <c r="D24" s="5">
        <v>10808.5</v>
      </c>
      <c r="E24" s="19">
        <v>-0.0108</v>
      </c>
      <c r="F24" s="19">
        <v>-0.0532</v>
      </c>
      <c r="G24" s="19">
        <f t="shared" si="0"/>
        <v>-0.036254692334441986</v>
      </c>
    </row>
    <row r="25" spans="1:7" ht="12.75">
      <c r="A25" s="17">
        <v>36784</v>
      </c>
      <c r="B25" s="5">
        <v>11203.3</v>
      </c>
      <c r="C25" s="5">
        <v>10857.7</v>
      </c>
      <c r="D25" s="5">
        <v>10927</v>
      </c>
      <c r="E25" s="19">
        <v>-0.0145</v>
      </c>
      <c r="F25" s="19">
        <v>-0.0428</v>
      </c>
      <c r="G25" s="19">
        <f t="shared" si="0"/>
        <v>-0.025688580574404183</v>
      </c>
    </row>
    <row r="26" spans="1:7" ht="12.75">
      <c r="A26" s="17">
        <v>36783</v>
      </c>
      <c r="B26" s="5">
        <v>11285.4</v>
      </c>
      <c r="C26" s="5">
        <v>10986.5</v>
      </c>
      <c r="D26" s="5">
        <v>11087.5</v>
      </c>
      <c r="E26" s="19">
        <v>-0.0085</v>
      </c>
      <c r="F26" s="19">
        <v>-0.0288</v>
      </c>
      <c r="G26" s="19">
        <f t="shared" si="0"/>
        <v>-0.011377517810808674</v>
      </c>
    </row>
    <row r="27" spans="1:7" ht="12.75">
      <c r="A27" s="17">
        <v>36782</v>
      </c>
      <c r="B27" s="5">
        <v>11350.9</v>
      </c>
      <c r="C27" s="5">
        <v>11020.1</v>
      </c>
      <c r="D27" s="5">
        <v>11182.2</v>
      </c>
      <c r="E27" s="19">
        <v>-0.0045</v>
      </c>
      <c r="F27" s="19">
        <v>-0.0205</v>
      </c>
      <c r="G27" s="19">
        <f t="shared" si="0"/>
        <v>-0.0029335449527868353</v>
      </c>
    </row>
    <row r="28" spans="1:7" ht="12.75">
      <c r="A28" s="17">
        <v>36781</v>
      </c>
      <c r="B28" s="5">
        <v>11352</v>
      </c>
      <c r="C28" s="5">
        <v>11015.7</v>
      </c>
      <c r="D28" s="5">
        <v>11233.2</v>
      </c>
      <c r="E28" s="19">
        <v>0.0034</v>
      </c>
      <c r="F28" s="19">
        <v>-0.016</v>
      </c>
      <c r="G28" s="19">
        <f t="shared" si="0"/>
        <v>0.001613895551533233</v>
      </c>
    </row>
    <row r="29" spans="1:7" ht="12.75">
      <c r="A29" s="17">
        <v>36780</v>
      </c>
      <c r="B29" s="5">
        <v>11367.2</v>
      </c>
      <c r="C29" s="5">
        <v>11043.1</v>
      </c>
      <c r="D29" s="5">
        <v>11195.5</v>
      </c>
      <c r="E29" s="19">
        <v>-0.0022</v>
      </c>
      <c r="F29" s="19">
        <v>-0.0193</v>
      </c>
      <c r="G29" s="19">
        <f t="shared" si="0"/>
        <v>-0.001747643801660294</v>
      </c>
    </row>
    <row r="30" spans="1:7" ht="12.75">
      <c r="A30" s="17">
        <v>36777</v>
      </c>
      <c r="B30" s="5">
        <v>11382</v>
      </c>
      <c r="C30" s="5">
        <v>11059.7</v>
      </c>
      <c r="D30" s="5">
        <v>11220.7</v>
      </c>
      <c r="E30" s="19">
        <v>-0.0035</v>
      </c>
      <c r="F30" s="19">
        <v>-0.0171</v>
      </c>
      <c r="G30" s="19">
        <f t="shared" si="0"/>
        <v>0.0004993268004743928</v>
      </c>
    </row>
    <row r="31" spans="1:7" ht="12.75">
      <c r="A31" s="17">
        <v>36776</v>
      </c>
      <c r="B31" s="5">
        <v>11444.8</v>
      </c>
      <c r="C31" s="5">
        <v>11124.8</v>
      </c>
      <c r="D31" s="5">
        <v>11259.9</v>
      </c>
      <c r="E31" s="19">
        <v>-0.0045</v>
      </c>
      <c r="F31" s="19">
        <v>-0.0137</v>
      </c>
      <c r="G31" s="19">
        <f t="shared" si="0"/>
        <v>0.003994614403794818</v>
      </c>
    </row>
    <row r="32" spans="1:7" ht="12.75">
      <c r="A32" s="17">
        <v>36775</v>
      </c>
      <c r="B32" s="5">
        <v>11518.8</v>
      </c>
      <c r="C32" s="5">
        <v>11186.3</v>
      </c>
      <c r="D32" s="5">
        <v>11310.6</v>
      </c>
      <c r="E32" s="19">
        <v>0.0044</v>
      </c>
      <c r="F32" s="19">
        <v>-0.0092</v>
      </c>
      <c r="G32" s="19">
        <f t="shared" si="0"/>
        <v>0.00851530525808954</v>
      </c>
    </row>
    <row r="33" spans="1:7" ht="12.75">
      <c r="A33" s="17">
        <v>36774</v>
      </c>
      <c r="B33" s="5">
        <v>11382.7</v>
      </c>
      <c r="C33" s="5">
        <v>11094.5</v>
      </c>
      <c r="D33" s="5">
        <v>11260.6</v>
      </c>
      <c r="E33" s="19">
        <v>0.0019</v>
      </c>
      <c r="F33" s="19">
        <v>-0.0136</v>
      </c>
      <c r="G33" s="19">
        <f t="shared" si="0"/>
        <v>0.004057030253854179</v>
      </c>
    </row>
    <row r="34" spans="1:7" ht="12.75">
      <c r="A34" s="17">
        <v>36770</v>
      </c>
      <c r="B34" s="5">
        <v>11406.7</v>
      </c>
      <c r="C34" s="5">
        <v>11130</v>
      </c>
      <c r="D34" s="5">
        <v>11238.8</v>
      </c>
      <c r="E34" s="19">
        <v>0.0021</v>
      </c>
      <c r="F34" s="19">
        <v>-0.0155</v>
      </c>
      <c r="G34" s="19">
        <f t="shared" si="0"/>
        <v>0.0021132223520074636</v>
      </c>
    </row>
    <row r="35" spans="1:6" ht="12.75">
      <c r="A35" s="17">
        <v>36769</v>
      </c>
      <c r="B35" s="6">
        <v>11416</v>
      </c>
      <c r="C35" s="5">
        <v>11040.9</v>
      </c>
      <c r="D35" s="5">
        <v>11215.1</v>
      </c>
      <c r="E35" s="19">
        <v>0.0101</v>
      </c>
      <c r="F35" s="5"/>
    </row>
    <row r="36" spans="1:6" ht="12.75">
      <c r="A36" s="17">
        <v>36768</v>
      </c>
      <c r="B36" s="5">
        <v>11282.1</v>
      </c>
      <c r="C36" s="5">
        <v>11034.6</v>
      </c>
      <c r="D36" s="5">
        <v>11103</v>
      </c>
      <c r="E36" s="19">
        <v>-0.01</v>
      </c>
      <c r="F36" s="5"/>
    </row>
    <row r="37" spans="1:6" ht="12.75">
      <c r="A37" s="17">
        <v>36767</v>
      </c>
      <c r="B37" s="5">
        <v>11356.4</v>
      </c>
      <c r="C37" s="5">
        <v>11100.8</v>
      </c>
      <c r="D37" s="5">
        <v>11215.1</v>
      </c>
      <c r="E37" s="19">
        <v>-0.0034</v>
      </c>
      <c r="F37" s="5"/>
    </row>
    <row r="38" spans="1:6" ht="12.75">
      <c r="A38" s="17">
        <v>36766</v>
      </c>
      <c r="B38" s="5">
        <v>11410.4</v>
      </c>
      <c r="C38" s="5">
        <v>11123.4</v>
      </c>
      <c r="D38" s="5">
        <v>11252.8</v>
      </c>
      <c r="E38" s="19">
        <v>0.0054</v>
      </c>
      <c r="F38" s="5"/>
    </row>
    <row r="39" spans="1:6" ht="12.75">
      <c r="A39" s="17">
        <v>36763</v>
      </c>
      <c r="B39" s="5">
        <v>11301.4</v>
      </c>
      <c r="C39" s="5">
        <v>11073.6</v>
      </c>
      <c r="D39" s="5">
        <v>11192.6</v>
      </c>
      <c r="E39" s="19">
        <v>0.0009</v>
      </c>
      <c r="F39" s="5"/>
    </row>
    <row r="40" spans="1:6" ht="12.75">
      <c r="A40" s="17">
        <v>36762</v>
      </c>
      <c r="B40" s="5">
        <v>11302.5</v>
      </c>
      <c r="C40" s="5">
        <v>11009.1</v>
      </c>
      <c r="D40" s="5">
        <v>11182.7</v>
      </c>
      <c r="E40" s="19">
        <v>0.0034</v>
      </c>
      <c r="F40" s="5"/>
    </row>
    <row r="41" spans="1:6" ht="12.75">
      <c r="A41" s="17">
        <v>36761</v>
      </c>
      <c r="B41" s="5">
        <v>11253.1</v>
      </c>
      <c r="C41" s="5">
        <v>10990.4</v>
      </c>
      <c r="D41" s="5">
        <v>11144.7</v>
      </c>
      <c r="E41" s="19">
        <v>0.0005</v>
      </c>
      <c r="F41" s="5"/>
    </row>
    <row r="42" spans="1:6" ht="12.75">
      <c r="A42" s="17">
        <v>36760</v>
      </c>
      <c r="B42" s="5">
        <v>11274.7</v>
      </c>
      <c r="C42" s="5">
        <v>11000.3</v>
      </c>
      <c r="D42" s="5">
        <v>11139.2</v>
      </c>
      <c r="E42" s="19">
        <v>0.0054</v>
      </c>
      <c r="F42" s="5"/>
    </row>
    <row r="43" spans="1:6" ht="12.75">
      <c r="A43" s="17">
        <v>36759</v>
      </c>
      <c r="B43" s="5">
        <v>11193.7</v>
      </c>
      <c r="C43" s="5">
        <v>10945.4</v>
      </c>
      <c r="D43" s="5">
        <v>11079.8</v>
      </c>
      <c r="E43" s="19">
        <v>0.003</v>
      </c>
      <c r="F43" s="5"/>
    </row>
    <row r="44" spans="1:6" ht="12.75">
      <c r="A44" s="17">
        <v>36756</v>
      </c>
      <c r="B44" s="5">
        <v>11180.5</v>
      </c>
      <c r="C44" s="5">
        <v>10933.3</v>
      </c>
      <c r="D44" s="5">
        <v>11046.5</v>
      </c>
      <c r="E44" s="19">
        <v>-0.0008</v>
      </c>
      <c r="F44" s="5"/>
    </row>
    <row r="45" spans="1:6" ht="12.75">
      <c r="A45" s="17">
        <v>36755</v>
      </c>
      <c r="B45" s="5">
        <v>11180.9</v>
      </c>
      <c r="C45" s="5">
        <v>10899.2</v>
      </c>
      <c r="D45" s="5">
        <v>11055.6</v>
      </c>
      <c r="E45" s="19">
        <v>0.0043</v>
      </c>
      <c r="F45" s="5"/>
    </row>
    <row r="46" spans="1:6" ht="12.75">
      <c r="A46" s="17">
        <v>36754</v>
      </c>
      <c r="B46" s="5">
        <v>11171</v>
      </c>
      <c r="C46" s="5">
        <v>10888.6</v>
      </c>
      <c r="D46" s="5">
        <v>11008.4</v>
      </c>
      <c r="E46" s="19">
        <v>-0.0053</v>
      </c>
      <c r="F46" s="5"/>
    </row>
    <row r="47" spans="1:6" ht="12.75">
      <c r="A47" s="17">
        <v>36753</v>
      </c>
      <c r="B47" s="5">
        <v>11227.1</v>
      </c>
      <c r="C47" s="5">
        <v>10965.5</v>
      </c>
      <c r="D47" s="5">
        <v>11067</v>
      </c>
      <c r="E47" s="19">
        <v>-0.0098</v>
      </c>
      <c r="F47" s="5"/>
    </row>
    <row r="48" spans="1:6" ht="12.75">
      <c r="A48" s="17">
        <v>36752</v>
      </c>
      <c r="B48" s="5">
        <v>11232.9</v>
      </c>
      <c r="C48" s="5">
        <v>10928.9</v>
      </c>
      <c r="D48" s="5">
        <v>11176.1</v>
      </c>
      <c r="E48" s="19">
        <v>0.0134</v>
      </c>
      <c r="F48" s="5"/>
    </row>
    <row r="49" spans="1:6" ht="12.75">
      <c r="A49" s="17">
        <v>36749</v>
      </c>
      <c r="B49" s="5">
        <v>11131.8</v>
      </c>
      <c r="C49" s="5">
        <v>10841.4</v>
      </c>
      <c r="D49" s="5">
        <v>11027.8</v>
      </c>
      <c r="E49" s="19">
        <v>0.0109</v>
      </c>
      <c r="F49" s="5"/>
    </row>
    <row r="50" spans="1:6" ht="12.75">
      <c r="A50" s="17">
        <v>36748</v>
      </c>
      <c r="B50" s="5">
        <v>11069.9</v>
      </c>
      <c r="C50" s="5">
        <v>10779.5</v>
      </c>
      <c r="D50" s="5">
        <v>10908.8</v>
      </c>
      <c r="E50" s="19">
        <v>0.0003</v>
      </c>
      <c r="F50" s="5"/>
    </row>
    <row r="51" spans="1:6" ht="12.75">
      <c r="A51" s="17">
        <v>36747</v>
      </c>
      <c r="B51" s="5">
        <v>11097</v>
      </c>
      <c r="C51" s="5">
        <v>10780</v>
      </c>
      <c r="D51" s="5">
        <v>10905.8</v>
      </c>
      <c r="E51" s="19">
        <v>-0.0065</v>
      </c>
      <c r="F51" s="5"/>
    </row>
    <row r="52" spans="1:6" ht="12.75">
      <c r="A52" s="17">
        <v>36746</v>
      </c>
      <c r="B52" s="5">
        <v>11083.1</v>
      </c>
      <c r="C52" s="5">
        <v>10741.4</v>
      </c>
      <c r="D52" s="5">
        <v>10976.9</v>
      </c>
      <c r="E52" s="19">
        <v>0.0101</v>
      </c>
      <c r="F52" s="5"/>
    </row>
    <row r="53" spans="1:6" ht="12.75">
      <c r="A53" s="17">
        <v>36745</v>
      </c>
      <c r="B53" s="5">
        <v>10973.2</v>
      </c>
      <c r="C53" s="5">
        <v>10657.5</v>
      </c>
      <c r="D53" s="5">
        <v>10867</v>
      </c>
      <c r="E53" s="19">
        <v>0.0092</v>
      </c>
      <c r="F53" s="5"/>
    </row>
    <row r="54" spans="1:6" ht="12.75">
      <c r="A54" s="17">
        <v>36742</v>
      </c>
      <c r="B54" s="5">
        <v>10874</v>
      </c>
      <c r="C54" s="5">
        <v>10555.7</v>
      </c>
      <c r="D54" s="5">
        <v>10767.8</v>
      </c>
      <c r="E54" s="19">
        <v>0.0057</v>
      </c>
      <c r="F54" s="5"/>
    </row>
    <row r="55" spans="1:6" ht="12.75">
      <c r="A55" s="17">
        <v>36741</v>
      </c>
      <c r="B55" s="5">
        <v>10844.3</v>
      </c>
      <c r="C55" s="5">
        <v>10518.7</v>
      </c>
      <c r="D55" s="5">
        <v>10706.6</v>
      </c>
      <c r="E55" s="19">
        <v>0.0018</v>
      </c>
      <c r="F55" s="5"/>
    </row>
    <row r="56" spans="1:6" ht="12.75">
      <c r="A56" s="17">
        <v>36740</v>
      </c>
      <c r="B56" s="5">
        <v>10818.7</v>
      </c>
      <c r="C56" s="5">
        <v>10514.3</v>
      </c>
      <c r="D56" s="5">
        <v>10687.5</v>
      </c>
      <c r="E56" s="19">
        <v>0.0076</v>
      </c>
      <c r="F56" s="5"/>
    </row>
    <row r="57" spans="1:6" ht="12.75">
      <c r="A57" s="17">
        <v>36739</v>
      </c>
      <c r="B57" s="5">
        <v>10728.9</v>
      </c>
      <c r="C57" s="5">
        <v>10428.6</v>
      </c>
      <c r="D57" s="5">
        <v>10607</v>
      </c>
      <c r="E57" s="19">
        <v>0.0081</v>
      </c>
      <c r="F57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37">
      <selection activeCell="G6" sqref="G6"/>
    </sheetView>
  </sheetViews>
  <sheetFormatPr defaultColWidth="9.140625" defaultRowHeight="12.75"/>
  <cols>
    <col min="1" max="4" width="9.140625" style="4" customWidth="1"/>
    <col min="5" max="5" width="9.57421875" style="4" customWidth="1"/>
    <col min="6" max="6" width="28.57421875" style="4" customWidth="1"/>
    <col min="7" max="7" width="34.28125" style="5" customWidth="1"/>
  </cols>
  <sheetData>
    <row r="1" spans="1:7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16</v>
      </c>
      <c r="G1" s="8" t="s">
        <v>6</v>
      </c>
    </row>
    <row r="2" spans="1:7" ht="12.75">
      <c r="A2" s="17">
        <v>36451</v>
      </c>
      <c r="B2" s="5">
        <v>10221.1</v>
      </c>
      <c r="C2" s="5">
        <v>9884.2</v>
      </c>
      <c r="D2" s="5">
        <v>10116.3</v>
      </c>
      <c r="E2" s="19">
        <v>0.0096</v>
      </c>
      <c r="F2" s="19">
        <v>-0.1148</v>
      </c>
      <c r="G2" s="2">
        <f>SUM((C2-B39)/B39)</f>
        <v>-0.13515736422577843</v>
      </c>
    </row>
    <row r="3" spans="1:6" ht="12.75">
      <c r="A3" s="17">
        <v>36448</v>
      </c>
      <c r="B3" s="5">
        <v>10286.6</v>
      </c>
      <c r="C3" s="5">
        <v>9911.4</v>
      </c>
      <c r="D3" s="5">
        <v>10019.7</v>
      </c>
      <c r="E3" s="19">
        <v>-0.0259</v>
      </c>
      <c r="F3" s="19">
        <v>-0.1233</v>
      </c>
    </row>
    <row r="4" spans="1:6" ht="12.75">
      <c r="A4" s="17">
        <v>36447</v>
      </c>
      <c r="B4" s="5">
        <v>10416.7</v>
      </c>
      <c r="C4" s="5">
        <v>10071.6</v>
      </c>
      <c r="D4" s="5">
        <v>10286.6</v>
      </c>
      <c r="E4" s="19">
        <v>0.0053</v>
      </c>
      <c r="F4" s="19">
        <v>-0.0999</v>
      </c>
    </row>
    <row r="5" spans="1:6" ht="12.75">
      <c r="A5" s="17">
        <v>36446</v>
      </c>
      <c r="B5" s="5">
        <v>10495.9</v>
      </c>
      <c r="C5" s="5">
        <v>10173.6</v>
      </c>
      <c r="D5" s="5">
        <v>10232.2</v>
      </c>
      <c r="E5" s="19">
        <v>-0.0177</v>
      </c>
      <c r="F5" s="19">
        <v>-0.1047</v>
      </c>
    </row>
    <row r="6" spans="1:6" ht="12.75">
      <c r="A6" s="17">
        <v>36445</v>
      </c>
      <c r="B6" s="5">
        <v>10659.6</v>
      </c>
      <c r="C6" s="5">
        <v>10366.1</v>
      </c>
      <c r="D6" s="5">
        <v>10417.1</v>
      </c>
      <c r="E6" s="19">
        <v>-0.0217</v>
      </c>
      <c r="F6" s="19">
        <v>-0.0885</v>
      </c>
    </row>
    <row r="7" spans="1:6" ht="12.75">
      <c r="A7" s="17">
        <v>36444</v>
      </c>
      <c r="B7" s="5">
        <v>10781.2</v>
      </c>
      <c r="C7" s="5">
        <v>10545.6</v>
      </c>
      <c r="D7" s="5">
        <v>10648.2</v>
      </c>
      <c r="E7" s="19">
        <v>-0.0002</v>
      </c>
      <c r="F7" s="19">
        <v>-0.0683</v>
      </c>
    </row>
    <row r="8" spans="1:6" ht="12.75">
      <c r="A8" s="17">
        <v>36441</v>
      </c>
      <c r="B8" s="5">
        <v>10743.5</v>
      </c>
      <c r="C8" s="5">
        <v>10423.7</v>
      </c>
      <c r="D8" s="5">
        <v>10649.8</v>
      </c>
      <c r="E8" s="19">
        <v>0.0107</v>
      </c>
      <c r="F8" s="19">
        <v>-0.0682</v>
      </c>
    </row>
    <row r="9" spans="1:6" ht="12.75">
      <c r="A9" s="17">
        <v>36440</v>
      </c>
      <c r="B9" s="5">
        <v>10687.1</v>
      </c>
      <c r="C9" s="5">
        <v>10431</v>
      </c>
      <c r="D9" s="5">
        <v>10537.1</v>
      </c>
      <c r="E9" s="19">
        <v>-0.0048</v>
      </c>
      <c r="F9" s="19">
        <v>-0.078</v>
      </c>
    </row>
    <row r="10" spans="1:6" ht="12.75">
      <c r="A10" s="17">
        <v>36439</v>
      </c>
      <c r="B10" s="5">
        <v>10655.5</v>
      </c>
      <c r="C10" s="5">
        <v>10340.8</v>
      </c>
      <c r="D10" s="5">
        <v>10588.3</v>
      </c>
      <c r="E10" s="19">
        <v>0.018</v>
      </c>
      <c r="F10" s="19">
        <v>-0.0736</v>
      </c>
    </row>
    <row r="11" spans="1:6" ht="12.75">
      <c r="A11" s="17">
        <v>36438</v>
      </c>
      <c r="B11" s="5">
        <v>10578.2</v>
      </c>
      <c r="C11" s="5">
        <v>10250.2</v>
      </c>
      <c r="D11" s="5">
        <v>10400.6</v>
      </c>
      <c r="E11" s="19">
        <v>-0.0001</v>
      </c>
      <c r="F11" s="19">
        <v>-0.09</v>
      </c>
    </row>
    <row r="12" spans="1:6" ht="12.75">
      <c r="A12" s="17">
        <v>36437</v>
      </c>
      <c r="B12" s="5">
        <v>10538.3</v>
      </c>
      <c r="C12" s="5">
        <v>10220.4</v>
      </c>
      <c r="D12" s="5">
        <v>10401.2</v>
      </c>
      <c r="E12" s="19">
        <v>0.0125</v>
      </c>
      <c r="F12" s="19">
        <v>-0.0899</v>
      </c>
    </row>
    <row r="13" spans="1:7" ht="12.75">
      <c r="A13" s="17">
        <v>36434</v>
      </c>
      <c r="B13" s="5">
        <v>10425.9</v>
      </c>
      <c r="C13" s="5">
        <v>10108.1</v>
      </c>
      <c r="D13" s="5">
        <v>10273</v>
      </c>
      <c r="E13" s="19">
        <v>-0.0062</v>
      </c>
      <c r="F13" s="19">
        <v>-0.1011</v>
      </c>
      <c r="G13" s="9" t="s">
        <v>11</v>
      </c>
    </row>
    <row r="14" spans="1:7" ht="12.75">
      <c r="A14" s="17">
        <v>36433</v>
      </c>
      <c r="B14" s="5">
        <v>10456.3</v>
      </c>
      <c r="C14" s="5">
        <v>10156.9</v>
      </c>
      <c r="D14" s="5">
        <v>10337</v>
      </c>
      <c r="E14" s="19">
        <v>0.0121</v>
      </c>
      <c r="F14" s="19">
        <v>-0.0955</v>
      </c>
      <c r="G14" s="19">
        <f>SUM((D14-10829.3)/10829.3)</f>
        <v>-0.04546000203152552</v>
      </c>
    </row>
    <row r="15" spans="1:7" ht="12.75">
      <c r="A15" s="17">
        <v>36432</v>
      </c>
      <c r="B15" s="5">
        <v>10408.5</v>
      </c>
      <c r="C15" s="5">
        <v>10119.8</v>
      </c>
      <c r="D15" s="5">
        <v>10213.5</v>
      </c>
      <c r="E15" s="19">
        <v>-0.006</v>
      </c>
      <c r="F15" s="19">
        <v>-0.1063</v>
      </c>
      <c r="G15" s="19">
        <f aca="true" t="shared" si="0" ref="G15:G34">SUM((D15-10829.3)/10829.3)</f>
        <v>-0.05686424791999477</v>
      </c>
    </row>
    <row r="16" spans="1:7" ht="12.75">
      <c r="A16" s="17">
        <v>36431</v>
      </c>
      <c r="B16" s="5">
        <v>10386</v>
      </c>
      <c r="C16" s="5">
        <v>10055.2</v>
      </c>
      <c r="D16" s="5">
        <v>10275.5</v>
      </c>
      <c r="E16" s="19">
        <v>-0.0027</v>
      </c>
      <c r="F16" s="19">
        <v>-0.1009</v>
      </c>
      <c r="G16" s="19">
        <f t="shared" si="0"/>
        <v>-0.05113903945776729</v>
      </c>
    </row>
    <row r="17" spans="1:7" ht="12.75">
      <c r="A17" s="17">
        <v>36430</v>
      </c>
      <c r="B17" s="5">
        <v>10498.7</v>
      </c>
      <c r="C17" s="5">
        <v>10201.8</v>
      </c>
      <c r="D17" s="5">
        <v>10303.4</v>
      </c>
      <c r="E17" s="19">
        <v>0.0023</v>
      </c>
      <c r="F17" s="19">
        <v>-0.0985</v>
      </c>
      <c r="G17" s="19">
        <f t="shared" si="0"/>
        <v>-0.04856269564976496</v>
      </c>
    </row>
    <row r="18" spans="1:7" ht="12.75">
      <c r="A18" s="17">
        <v>36427</v>
      </c>
      <c r="B18" s="5">
        <v>10428.1</v>
      </c>
      <c r="C18" s="5">
        <v>10128.6</v>
      </c>
      <c r="D18" s="5">
        <v>10279.3</v>
      </c>
      <c r="E18" s="19">
        <v>-0.0038</v>
      </c>
      <c r="F18" s="19">
        <v>-0.1006</v>
      </c>
      <c r="G18" s="19">
        <f t="shared" si="0"/>
        <v>-0.050788139584276</v>
      </c>
    </row>
    <row r="19" spans="1:7" ht="12.75">
      <c r="A19" s="17">
        <v>36426</v>
      </c>
      <c r="B19" s="5">
        <v>10643.8</v>
      </c>
      <c r="C19" s="5">
        <v>10260.3</v>
      </c>
      <c r="D19" s="5">
        <v>10318.6</v>
      </c>
      <c r="E19" s="19">
        <v>-0.0195</v>
      </c>
      <c r="F19" s="19">
        <v>-0.0971</v>
      </c>
      <c r="G19" s="19">
        <f t="shared" si="0"/>
        <v>-0.04715909615579945</v>
      </c>
    </row>
    <row r="20" spans="1:7" ht="12.75">
      <c r="A20" s="17">
        <v>36425</v>
      </c>
      <c r="B20" s="5">
        <v>10688.4</v>
      </c>
      <c r="C20" s="5">
        <v>10407.6</v>
      </c>
      <c r="D20" s="5">
        <v>10524.1</v>
      </c>
      <c r="E20" s="19">
        <v>-0.007</v>
      </c>
      <c r="F20" s="19">
        <v>-0.0792</v>
      </c>
      <c r="G20" s="19">
        <f t="shared" si="0"/>
        <v>-0.028182800365674505</v>
      </c>
    </row>
    <row r="21" spans="1:7" ht="12.75">
      <c r="A21" s="17">
        <v>36424</v>
      </c>
      <c r="B21" s="5">
        <v>10823</v>
      </c>
      <c r="C21" s="5">
        <v>10517.1</v>
      </c>
      <c r="D21" s="5">
        <v>10598.5</v>
      </c>
      <c r="E21" s="19">
        <v>-0.0208</v>
      </c>
      <c r="F21" s="19">
        <v>-0.0727</v>
      </c>
      <c r="G21" s="19">
        <f t="shared" si="0"/>
        <v>-0.02131255021100157</v>
      </c>
    </row>
    <row r="22" spans="1:7" ht="12.75">
      <c r="A22" s="17">
        <v>36423</v>
      </c>
      <c r="B22" s="5">
        <v>10918.9</v>
      </c>
      <c r="C22" s="5">
        <v>10715.9</v>
      </c>
      <c r="D22" s="5">
        <v>10823.9</v>
      </c>
      <c r="E22" s="19">
        <v>0.0019</v>
      </c>
      <c r="F22" s="19">
        <v>-0.0529</v>
      </c>
      <c r="G22" s="19">
        <f t="shared" si="0"/>
        <v>-0.0004986471886455852</v>
      </c>
    </row>
    <row r="23" spans="1:7" ht="12.75">
      <c r="A23" s="17">
        <v>36420</v>
      </c>
      <c r="B23" s="5">
        <v>10946.7</v>
      </c>
      <c r="C23" s="5">
        <v>10690.6</v>
      </c>
      <c r="D23" s="5">
        <v>10803.6</v>
      </c>
      <c r="E23" s="19">
        <v>0.0062</v>
      </c>
      <c r="F23" s="19">
        <v>-0.0547</v>
      </c>
      <c r="G23" s="19">
        <f t="shared" si="0"/>
        <v>-0.0023731912496651594</v>
      </c>
    </row>
    <row r="24" spans="1:7" ht="12.75">
      <c r="A24" s="17">
        <v>36419</v>
      </c>
      <c r="B24" s="5">
        <v>10876.5</v>
      </c>
      <c r="C24" s="5">
        <v>10592.5</v>
      </c>
      <c r="D24" s="5">
        <v>10737.5</v>
      </c>
      <c r="E24" s="19">
        <v>-0.0059</v>
      </c>
      <c r="F24" s="19">
        <v>-0.0605</v>
      </c>
      <c r="G24" s="19">
        <f t="shared" si="0"/>
        <v>-0.008477002206975453</v>
      </c>
    </row>
    <row r="25" spans="1:7" ht="12.75">
      <c r="A25" s="17">
        <v>36418</v>
      </c>
      <c r="B25" s="5">
        <v>11050</v>
      </c>
      <c r="C25" s="5">
        <v>10757.4</v>
      </c>
      <c r="D25" s="5">
        <v>10801.4</v>
      </c>
      <c r="E25" s="19">
        <v>-0.01</v>
      </c>
      <c r="F25" s="19">
        <v>-0.0549</v>
      </c>
      <c r="G25" s="19">
        <f t="shared" si="0"/>
        <v>-0.0025763438080023304</v>
      </c>
    </row>
    <row r="26" spans="1:7" ht="12.75">
      <c r="A26" s="17">
        <v>36417</v>
      </c>
      <c r="B26" s="5">
        <v>11061</v>
      </c>
      <c r="C26" s="5">
        <v>10815.7</v>
      </c>
      <c r="D26" s="5">
        <v>10910.3</v>
      </c>
      <c r="E26" s="19">
        <v>-0.0109</v>
      </c>
      <c r="F26" s="19">
        <v>-0.0454</v>
      </c>
      <c r="G26" s="19">
        <f t="shared" si="0"/>
        <v>0.007479707829684283</v>
      </c>
    </row>
    <row r="27" spans="1:7" ht="12.75">
      <c r="A27" s="17">
        <v>36416</v>
      </c>
      <c r="B27" s="5">
        <v>11146.5</v>
      </c>
      <c r="C27" s="5">
        <v>10886.9</v>
      </c>
      <c r="D27" s="5">
        <v>11030.3</v>
      </c>
      <c r="E27" s="19">
        <v>0.0002</v>
      </c>
      <c r="F27" s="19">
        <v>-0.0349</v>
      </c>
      <c r="G27" s="19">
        <f t="shared" si="0"/>
        <v>0.018560756466253592</v>
      </c>
    </row>
    <row r="28" spans="1:7" ht="12.75">
      <c r="A28" s="17">
        <v>36413</v>
      </c>
      <c r="B28" s="5">
        <v>11218.4</v>
      </c>
      <c r="C28" s="5">
        <v>10965.7</v>
      </c>
      <c r="D28" s="5">
        <v>11028.4</v>
      </c>
      <c r="E28" s="19">
        <v>-0.0046</v>
      </c>
      <c r="F28" s="19">
        <v>-0.035</v>
      </c>
      <c r="G28" s="19">
        <f t="shared" si="0"/>
        <v>0.018385306529507945</v>
      </c>
    </row>
    <row r="29" spans="1:7" ht="12.75">
      <c r="A29" s="17">
        <v>36412</v>
      </c>
      <c r="B29" s="5">
        <v>11172.2</v>
      </c>
      <c r="C29" s="5">
        <v>10900.8</v>
      </c>
      <c r="D29" s="5">
        <v>11079.4</v>
      </c>
      <c r="E29" s="19">
        <v>0.0039</v>
      </c>
      <c r="F29" s="19">
        <v>-0.0306</v>
      </c>
      <c r="G29" s="19">
        <f t="shared" si="0"/>
        <v>0.0230947522000499</v>
      </c>
    </row>
    <row r="30" spans="1:7" ht="12.75">
      <c r="A30" s="17">
        <v>36411</v>
      </c>
      <c r="B30" s="5">
        <v>11164.9</v>
      </c>
      <c r="C30" s="5">
        <v>10898.6</v>
      </c>
      <c r="D30" s="5">
        <v>11036.3</v>
      </c>
      <c r="E30" s="19">
        <v>0.0002</v>
      </c>
      <c r="F30" s="19">
        <v>-0.0344</v>
      </c>
      <c r="G30" s="19">
        <f t="shared" si="0"/>
        <v>0.019114808898082057</v>
      </c>
    </row>
    <row r="31" spans="1:7" ht="12.75">
      <c r="A31" s="17">
        <v>36410</v>
      </c>
      <c r="B31" s="5">
        <v>11191.8</v>
      </c>
      <c r="C31" s="5">
        <v>10910.7</v>
      </c>
      <c r="D31" s="5">
        <v>11034.1</v>
      </c>
      <c r="E31" s="19">
        <v>-0.004</v>
      </c>
      <c r="F31" s="19">
        <v>-0.0345</v>
      </c>
      <c r="G31" s="19">
        <f t="shared" si="0"/>
        <v>0.018911656339745054</v>
      </c>
    </row>
    <row r="32" spans="1:7" ht="12.75">
      <c r="A32" s="17">
        <v>36406</v>
      </c>
      <c r="B32" s="5">
        <v>11155.7</v>
      </c>
      <c r="C32" s="5">
        <v>10922.4</v>
      </c>
      <c r="D32" s="5">
        <v>11078.5</v>
      </c>
      <c r="E32" s="19">
        <v>0.0217</v>
      </c>
      <c r="F32" s="19">
        <v>-0.0307</v>
      </c>
      <c r="G32" s="19">
        <f t="shared" si="0"/>
        <v>0.023011644335275663</v>
      </c>
    </row>
    <row r="33" spans="1:7" ht="12.75">
      <c r="A33" s="17">
        <v>36405</v>
      </c>
      <c r="B33" s="5">
        <v>10924</v>
      </c>
      <c r="C33" s="5">
        <v>10669.7</v>
      </c>
      <c r="D33" s="5">
        <v>10843.2</v>
      </c>
      <c r="E33" s="19">
        <v>-0.0087</v>
      </c>
      <c r="F33" s="19">
        <v>-0.0512</v>
      </c>
      <c r="G33" s="19">
        <f t="shared" si="0"/>
        <v>0.001283554800402746</v>
      </c>
    </row>
    <row r="34" spans="1:7" ht="12.75">
      <c r="A34" s="17">
        <v>36404</v>
      </c>
      <c r="B34" s="5">
        <v>11013.6</v>
      </c>
      <c r="C34" s="5">
        <v>10784.3</v>
      </c>
      <c r="D34" s="5">
        <v>10937.9</v>
      </c>
      <c r="E34" s="19">
        <v>0.01</v>
      </c>
      <c r="F34" s="19">
        <v>-0.043</v>
      </c>
      <c r="G34" s="19">
        <f t="shared" si="0"/>
        <v>0.010028349016095258</v>
      </c>
    </row>
    <row r="35" spans="1:6" ht="12.75">
      <c r="A35" s="17">
        <v>36403</v>
      </c>
      <c r="B35" s="5">
        <v>11079.1</v>
      </c>
      <c r="C35" s="5">
        <v>10725.4</v>
      </c>
      <c r="D35" s="5">
        <v>10829.3</v>
      </c>
      <c r="E35" s="19">
        <v>-0.0078</v>
      </c>
      <c r="F35" s="19">
        <v>-0.0525</v>
      </c>
    </row>
    <row r="36" spans="1:6" ht="12.75">
      <c r="A36" s="17">
        <v>36402</v>
      </c>
      <c r="B36" s="5">
        <v>11176.6</v>
      </c>
      <c r="C36" s="5">
        <v>10869.8</v>
      </c>
      <c r="D36" s="5">
        <v>10914.1</v>
      </c>
      <c r="E36" s="19">
        <v>-0.0159</v>
      </c>
      <c r="F36" s="19">
        <v>-0.045</v>
      </c>
    </row>
    <row r="37" spans="1:6" ht="12.75">
      <c r="A37" s="17">
        <v>36399</v>
      </c>
      <c r="B37" s="5">
        <v>11295.3</v>
      </c>
      <c r="C37" s="5">
        <v>11021.1</v>
      </c>
      <c r="D37" s="5">
        <v>11090.2</v>
      </c>
      <c r="E37" s="19">
        <v>-0.0097</v>
      </c>
      <c r="F37" s="19">
        <v>-0.0296</v>
      </c>
    </row>
    <row r="38" spans="1:6" ht="12.75">
      <c r="A38" s="17">
        <v>36398</v>
      </c>
      <c r="B38" s="5">
        <v>11393.5</v>
      </c>
      <c r="C38" s="5">
        <v>11133.9</v>
      </c>
      <c r="D38" s="5">
        <v>11198.5</v>
      </c>
      <c r="E38" s="19">
        <v>-0.0113</v>
      </c>
      <c r="F38" s="19">
        <v>-0.0202</v>
      </c>
    </row>
    <row r="39" spans="1:6" ht="12.75">
      <c r="A39" s="17">
        <v>36397</v>
      </c>
      <c r="B39" s="6">
        <v>11428.9</v>
      </c>
      <c r="C39" s="5">
        <v>11106.3</v>
      </c>
      <c r="D39" s="5">
        <v>11326</v>
      </c>
      <c r="E39" s="19">
        <v>0.0038</v>
      </c>
      <c r="F39" s="5"/>
    </row>
    <row r="40" spans="1:6" ht="12.75">
      <c r="A40" s="17">
        <v>36396</v>
      </c>
      <c r="B40" s="5">
        <v>11404.9</v>
      </c>
      <c r="C40" s="5">
        <v>11135.8</v>
      </c>
      <c r="D40" s="5">
        <v>11283.3</v>
      </c>
      <c r="E40" s="19">
        <v>-0.0015</v>
      </c>
      <c r="F40" s="5"/>
    </row>
    <row r="41" spans="1:6" ht="12.75">
      <c r="A41" s="17">
        <v>36395</v>
      </c>
      <c r="B41" s="5">
        <v>11344.1</v>
      </c>
      <c r="C41" s="5">
        <v>11088</v>
      </c>
      <c r="D41" s="5">
        <v>11299.8</v>
      </c>
      <c r="E41" s="19">
        <v>0.0179</v>
      </c>
      <c r="F41" s="5"/>
    </row>
    <row r="42" spans="1:6" ht="12.75">
      <c r="A42" s="17">
        <v>36392</v>
      </c>
      <c r="B42" s="5">
        <v>11155.1</v>
      </c>
      <c r="C42" s="5">
        <v>10916.4</v>
      </c>
      <c r="D42" s="5">
        <v>11100.6</v>
      </c>
      <c r="E42" s="19">
        <v>0.0125</v>
      </c>
      <c r="F42" s="5"/>
    </row>
    <row r="43" spans="1:6" ht="12.75">
      <c r="A43" s="17">
        <v>36391</v>
      </c>
      <c r="B43" s="5">
        <v>11037.3</v>
      </c>
      <c r="C43" s="5">
        <v>10809.7</v>
      </c>
      <c r="D43" s="5">
        <v>10963.8</v>
      </c>
      <c r="E43" s="19">
        <v>-0.0025</v>
      </c>
      <c r="F43" s="5"/>
    </row>
    <row r="44" spans="1:6" ht="12.75">
      <c r="A44" s="17">
        <v>36390</v>
      </c>
      <c r="B44" s="5">
        <v>11153.5</v>
      </c>
      <c r="C44" s="5">
        <v>10913.5</v>
      </c>
      <c r="D44" s="5">
        <v>10991.4</v>
      </c>
      <c r="E44" s="19">
        <v>-0.0113</v>
      </c>
      <c r="F44" s="5"/>
    </row>
    <row r="45" spans="1:6" ht="12.75">
      <c r="A45" s="17">
        <v>36389</v>
      </c>
      <c r="B45" s="5">
        <v>11180.1</v>
      </c>
      <c r="C45" s="5">
        <v>10963.5</v>
      </c>
      <c r="D45" s="5">
        <v>11117.1</v>
      </c>
      <c r="E45" s="19">
        <v>0.0064</v>
      </c>
      <c r="F45" s="5"/>
    </row>
    <row r="46" spans="1:6" ht="12.75">
      <c r="A46" s="17">
        <v>36388</v>
      </c>
      <c r="B46" s="5">
        <v>11105.1</v>
      </c>
      <c r="C46" s="5">
        <v>10854</v>
      </c>
      <c r="D46" s="5">
        <v>11046.8</v>
      </c>
      <c r="E46" s="19">
        <v>0.0067</v>
      </c>
      <c r="F46" s="5"/>
    </row>
    <row r="47" spans="1:6" ht="12.75">
      <c r="A47" s="17">
        <v>36385</v>
      </c>
      <c r="B47" s="5">
        <v>11049.6</v>
      </c>
      <c r="C47" s="5">
        <v>10822</v>
      </c>
      <c r="D47" s="5">
        <v>10973.7</v>
      </c>
      <c r="E47" s="19">
        <v>0.0171</v>
      </c>
      <c r="F47" s="5"/>
    </row>
    <row r="48" spans="1:6" ht="12.75">
      <c r="A48" s="17">
        <v>36384</v>
      </c>
      <c r="B48" s="5">
        <v>10967.6</v>
      </c>
      <c r="C48" s="5">
        <v>10688.1</v>
      </c>
      <c r="D48" s="5">
        <v>10789.4</v>
      </c>
      <c r="E48" s="19">
        <v>0.0001</v>
      </c>
      <c r="F48" s="5"/>
    </row>
    <row r="49" spans="1:6" ht="12.75">
      <c r="A49" s="17">
        <v>36383</v>
      </c>
      <c r="B49" s="5">
        <v>10879</v>
      </c>
      <c r="C49" s="5">
        <v>10596.3</v>
      </c>
      <c r="D49" s="5">
        <v>10787.8</v>
      </c>
      <c r="E49" s="19">
        <v>0.0124</v>
      </c>
      <c r="F49" s="5"/>
    </row>
    <row r="50" spans="1:6" ht="12.75">
      <c r="A50" s="17">
        <v>36382</v>
      </c>
      <c r="B50" s="5">
        <v>10812.8</v>
      </c>
      <c r="C50" s="5">
        <v>10487.3</v>
      </c>
      <c r="D50" s="5">
        <v>10655.2</v>
      </c>
      <c r="E50" s="19">
        <v>-0.0049</v>
      </c>
      <c r="F50" s="5"/>
    </row>
    <row r="51" spans="1:6" ht="12.75">
      <c r="A51" s="17">
        <v>36381</v>
      </c>
      <c r="B51" s="5">
        <v>10854.6</v>
      </c>
      <c r="C51" s="5">
        <v>10571.6</v>
      </c>
      <c r="D51" s="5">
        <v>10707.7</v>
      </c>
      <c r="E51" s="19">
        <v>-0.0006</v>
      </c>
      <c r="F51" s="5"/>
    </row>
    <row r="52" spans="1:6" ht="12.75">
      <c r="A52" s="17">
        <v>36378</v>
      </c>
      <c r="B52" s="5">
        <v>10896.1</v>
      </c>
      <c r="C52" s="5">
        <v>10584.5</v>
      </c>
      <c r="D52" s="5">
        <v>10714</v>
      </c>
      <c r="E52" s="19">
        <v>-0.0074</v>
      </c>
      <c r="F52" s="5"/>
    </row>
    <row r="53" spans="1:6" ht="12.75">
      <c r="A53" s="17">
        <v>36377</v>
      </c>
      <c r="B53" s="5">
        <v>10876.8</v>
      </c>
      <c r="C53" s="5">
        <v>10509.2</v>
      </c>
      <c r="D53" s="5">
        <v>10793.8</v>
      </c>
      <c r="E53" s="19">
        <v>0.0111</v>
      </c>
      <c r="F53" s="5"/>
    </row>
    <row r="54" spans="1:6" ht="12.75">
      <c r="A54" s="17">
        <v>36376</v>
      </c>
      <c r="B54" s="5">
        <v>10901.8</v>
      </c>
      <c r="C54" s="5">
        <v>10585.2</v>
      </c>
      <c r="D54" s="5">
        <v>10674.8</v>
      </c>
      <c r="E54" s="19">
        <v>-0.0002</v>
      </c>
      <c r="F54" s="5"/>
    </row>
    <row r="55" spans="1:6" ht="12.75">
      <c r="A55" s="17">
        <v>36375</v>
      </c>
      <c r="B55" s="5">
        <v>10812.8</v>
      </c>
      <c r="C55" s="5">
        <v>10538</v>
      </c>
      <c r="D55" s="5">
        <v>10677.3</v>
      </c>
      <c r="E55" s="19">
        <v>0.0029</v>
      </c>
      <c r="F55" s="5"/>
    </row>
    <row r="56" spans="1:6" ht="12.75">
      <c r="A56" s="17">
        <v>36374</v>
      </c>
      <c r="B56" s="5">
        <v>10849.2</v>
      </c>
      <c r="C56" s="5">
        <v>10551.3</v>
      </c>
      <c r="D56" s="5">
        <v>10646</v>
      </c>
      <c r="E56" s="19">
        <v>-0.0009</v>
      </c>
      <c r="F56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30">
      <selection activeCell="G3" sqref="G3"/>
    </sheetView>
  </sheetViews>
  <sheetFormatPr defaultColWidth="9.140625" defaultRowHeight="12.75"/>
  <cols>
    <col min="1" max="4" width="9.140625" style="4" customWidth="1"/>
    <col min="5" max="5" width="9.8515625" style="4" customWidth="1"/>
    <col min="6" max="6" width="27.8515625" style="5" customWidth="1"/>
    <col min="7" max="7" width="33.57421875" style="4" customWidth="1"/>
  </cols>
  <sheetData>
    <row r="1" spans="1:7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16</v>
      </c>
      <c r="G1" s="8" t="s">
        <v>6</v>
      </c>
    </row>
    <row r="2" spans="1:7" ht="12.75">
      <c r="A2" s="22">
        <v>36076</v>
      </c>
      <c r="B2" s="4">
        <v>7822</v>
      </c>
      <c r="C2" s="10">
        <v>7399.8</v>
      </c>
      <c r="D2" s="4">
        <v>7731.9</v>
      </c>
      <c r="E2" s="23">
        <v>-0.0013</v>
      </c>
      <c r="F2" s="19">
        <v>-0.1359</v>
      </c>
      <c r="G2" s="19">
        <f>SUM((C2-B49)/B49)</f>
        <v>-0.17304038801099667</v>
      </c>
    </row>
    <row r="3" spans="1:6" ht="12.75">
      <c r="A3" s="22">
        <v>36075</v>
      </c>
      <c r="B3" s="4">
        <v>7913.9</v>
      </c>
      <c r="C3" s="4">
        <v>7558.9</v>
      </c>
      <c r="D3" s="4">
        <v>7741.7</v>
      </c>
      <c r="E3" s="23">
        <v>-0.0002</v>
      </c>
      <c r="F3" s="19">
        <v>-0.1348</v>
      </c>
    </row>
    <row r="4" spans="1:6" ht="12.75">
      <c r="A4" s="22">
        <v>36074</v>
      </c>
      <c r="B4" s="4">
        <v>7951.5</v>
      </c>
      <c r="C4" s="4">
        <v>7646.4</v>
      </c>
      <c r="D4" s="4">
        <v>7743</v>
      </c>
      <c r="E4" s="23">
        <v>0.0022</v>
      </c>
      <c r="F4" s="19">
        <v>-0.1347</v>
      </c>
    </row>
    <row r="5" spans="1:6" ht="12.75">
      <c r="A5" s="22">
        <v>36073</v>
      </c>
      <c r="B5" s="4">
        <v>7866.8</v>
      </c>
      <c r="C5" s="4">
        <v>7507.1</v>
      </c>
      <c r="D5" s="4">
        <v>7726.2</v>
      </c>
      <c r="E5" s="23">
        <v>-0.0075</v>
      </c>
      <c r="F5" s="19">
        <v>-0.1366</v>
      </c>
    </row>
    <row r="6" spans="1:6" ht="12.75">
      <c r="A6" s="22">
        <v>36070</v>
      </c>
      <c r="B6" s="4">
        <v>7866.3</v>
      </c>
      <c r="C6" s="4">
        <v>7496.8</v>
      </c>
      <c r="D6" s="4">
        <v>7784.7</v>
      </c>
      <c r="E6" s="23">
        <v>0.0199</v>
      </c>
      <c r="F6" s="19">
        <v>-0.13</v>
      </c>
    </row>
    <row r="7" spans="1:7" ht="12.75">
      <c r="A7" s="22">
        <v>36069</v>
      </c>
      <c r="B7" s="4">
        <v>7856.3</v>
      </c>
      <c r="C7" s="4">
        <v>7540.9</v>
      </c>
      <c r="D7" s="4">
        <v>7632.5</v>
      </c>
      <c r="E7" s="23">
        <v>-0.0268</v>
      </c>
      <c r="F7" s="19">
        <v>-0.147</v>
      </c>
      <c r="G7" s="9" t="s">
        <v>11</v>
      </c>
    </row>
    <row r="8" spans="1:7" ht="12.75">
      <c r="A8" s="22">
        <v>36068</v>
      </c>
      <c r="B8" s="4">
        <v>8097.5</v>
      </c>
      <c r="C8" s="4">
        <v>7775.4</v>
      </c>
      <c r="D8" s="4">
        <v>7842.6</v>
      </c>
      <c r="E8" s="23">
        <v>-0.0294</v>
      </c>
      <c r="F8" s="19">
        <v>-0.1236</v>
      </c>
      <c r="G8" s="19">
        <f>SUM((D8-7539.1)/7539.1)</f>
        <v>0.0402567945776021</v>
      </c>
    </row>
    <row r="9" spans="1:7" ht="12.75">
      <c r="A9" s="22">
        <v>36067</v>
      </c>
      <c r="B9" s="4">
        <v>8253.8</v>
      </c>
      <c r="C9" s="4">
        <v>7946.6</v>
      </c>
      <c r="D9" s="4">
        <v>8080.5</v>
      </c>
      <c r="E9" s="23">
        <v>-0.0035</v>
      </c>
      <c r="F9" s="19">
        <v>-0.097</v>
      </c>
      <c r="G9" s="19">
        <f aca="true" t="shared" si="0" ref="G9:G28">SUM((D9-7539.1)/7539.1)</f>
        <v>0.07181228528604205</v>
      </c>
    </row>
    <row r="10" spans="1:7" ht="12.75">
      <c r="A10" s="22">
        <v>36066</v>
      </c>
      <c r="B10" s="4">
        <v>8239.4</v>
      </c>
      <c r="C10" s="4">
        <v>7986.8</v>
      </c>
      <c r="D10" s="4">
        <v>8108.8</v>
      </c>
      <c r="E10" s="23">
        <v>0.01</v>
      </c>
      <c r="F10" s="19">
        <v>-0.0938</v>
      </c>
      <c r="G10" s="19">
        <f t="shared" si="0"/>
        <v>0.07556604899789096</v>
      </c>
    </row>
    <row r="11" spans="1:7" ht="12.75">
      <c r="A11" s="22">
        <v>36063</v>
      </c>
      <c r="B11" s="4">
        <v>8127.9</v>
      </c>
      <c r="C11" s="4">
        <v>7849.1</v>
      </c>
      <c r="D11" s="4">
        <v>8028.8</v>
      </c>
      <c r="E11" s="23">
        <v>0.0033</v>
      </c>
      <c r="F11" s="19">
        <v>-0.1027</v>
      </c>
      <c r="G11" s="19">
        <f t="shared" si="0"/>
        <v>0.06495470281598596</v>
      </c>
    </row>
    <row r="12" spans="1:7" ht="12.75">
      <c r="A12" s="22">
        <v>36062</v>
      </c>
      <c r="B12" s="4">
        <v>8227.5</v>
      </c>
      <c r="C12" s="4">
        <v>7906.7</v>
      </c>
      <c r="D12" s="4">
        <v>8002</v>
      </c>
      <c r="E12" s="23">
        <v>-0.0187</v>
      </c>
      <c r="F12" s="19">
        <v>-0.1057</v>
      </c>
      <c r="G12" s="19">
        <f t="shared" si="0"/>
        <v>0.06139990184504777</v>
      </c>
    </row>
    <row r="13" spans="1:7" ht="12.75">
      <c r="A13" s="22">
        <v>36061</v>
      </c>
      <c r="B13" s="4">
        <v>8198.4</v>
      </c>
      <c r="C13" s="4">
        <v>7891.8</v>
      </c>
      <c r="D13" s="4">
        <v>8154.4</v>
      </c>
      <c r="E13" s="23">
        <v>0.0326</v>
      </c>
      <c r="F13" s="19">
        <v>-0.0887</v>
      </c>
      <c r="G13" s="19">
        <f t="shared" si="0"/>
        <v>0.08161451632157675</v>
      </c>
    </row>
    <row r="14" spans="1:7" ht="12.75">
      <c r="A14" s="22">
        <v>36060</v>
      </c>
      <c r="B14" s="4">
        <v>8038.3</v>
      </c>
      <c r="C14" s="4">
        <v>7816.9</v>
      </c>
      <c r="D14" s="4">
        <v>7897.2</v>
      </c>
      <c r="E14" s="23">
        <v>-0.0046</v>
      </c>
      <c r="F14" s="19">
        <v>-0.1175</v>
      </c>
      <c r="G14" s="19">
        <f t="shared" si="0"/>
        <v>0.04749903834675219</v>
      </c>
    </row>
    <row r="15" spans="1:7" ht="12.75">
      <c r="A15" s="22">
        <v>36059</v>
      </c>
      <c r="B15" s="4">
        <v>8008.4</v>
      </c>
      <c r="C15" s="4">
        <v>7653.6</v>
      </c>
      <c r="D15" s="4">
        <v>7933.3</v>
      </c>
      <c r="E15" s="23">
        <v>0.0048</v>
      </c>
      <c r="F15" s="19">
        <v>-0.1134</v>
      </c>
      <c r="G15" s="19">
        <f t="shared" si="0"/>
        <v>0.05228740831133687</v>
      </c>
    </row>
    <row r="16" spans="1:7" ht="12.75">
      <c r="A16" s="22">
        <v>36056</v>
      </c>
      <c r="B16" s="4">
        <v>8012</v>
      </c>
      <c r="C16" s="4">
        <v>7760</v>
      </c>
      <c r="D16" s="4">
        <v>7895.7</v>
      </c>
      <c r="E16" s="23">
        <v>0.0028</v>
      </c>
      <c r="F16" s="19">
        <v>-0.1176</v>
      </c>
      <c r="G16" s="19">
        <f t="shared" si="0"/>
        <v>0.04730007560584147</v>
      </c>
    </row>
    <row r="17" spans="1:7" ht="12.75">
      <c r="A17" s="22">
        <v>36055</v>
      </c>
      <c r="B17" s="4">
        <v>8002</v>
      </c>
      <c r="C17" s="4">
        <v>7795.5</v>
      </c>
      <c r="D17" s="4">
        <v>7873.8</v>
      </c>
      <c r="E17" s="23">
        <v>-0.0267</v>
      </c>
      <c r="F17" s="19">
        <v>-0.1201</v>
      </c>
      <c r="G17" s="19">
        <f t="shared" si="0"/>
        <v>0.044395219588545025</v>
      </c>
    </row>
    <row r="18" spans="1:7" ht="12.75">
      <c r="A18" s="22">
        <v>36054</v>
      </c>
      <c r="B18" s="4">
        <v>8159.3</v>
      </c>
      <c r="C18" s="4">
        <v>7923.5</v>
      </c>
      <c r="D18" s="4">
        <v>8089.8</v>
      </c>
      <c r="E18" s="23">
        <v>0.0082</v>
      </c>
      <c r="F18" s="19">
        <v>-0.0959</v>
      </c>
      <c r="G18" s="19">
        <f t="shared" si="0"/>
        <v>0.07304585427968853</v>
      </c>
    </row>
    <row r="19" spans="1:7" ht="12.75">
      <c r="A19" s="22">
        <v>36053</v>
      </c>
      <c r="B19" s="4">
        <v>8087.2</v>
      </c>
      <c r="C19" s="4">
        <v>7840.3</v>
      </c>
      <c r="D19" s="4">
        <v>8024.4</v>
      </c>
      <c r="E19" s="23">
        <v>0.0099</v>
      </c>
      <c r="F19" s="19">
        <v>-0.1032</v>
      </c>
      <c r="G19" s="19">
        <f t="shared" si="0"/>
        <v>0.06437107877598112</v>
      </c>
    </row>
    <row r="20" spans="1:7" ht="12.75">
      <c r="A20" s="22">
        <v>36052</v>
      </c>
      <c r="B20" s="4">
        <v>8081.3</v>
      </c>
      <c r="C20" s="4">
        <v>7848</v>
      </c>
      <c r="D20" s="4">
        <v>7945.4</v>
      </c>
      <c r="E20" s="23">
        <v>0.0192</v>
      </c>
      <c r="F20" s="19">
        <v>-0.1121</v>
      </c>
      <c r="G20" s="19">
        <f t="shared" si="0"/>
        <v>0.05389237442134993</v>
      </c>
    </row>
    <row r="21" spans="1:7" ht="12.75">
      <c r="A21" s="22">
        <v>36049</v>
      </c>
      <c r="B21" s="4">
        <v>7866.3</v>
      </c>
      <c r="C21" s="4">
        <v>7497.1</v>
      </c>
      <c r="D21" s="4">
        <v>7795.5</v>
      </c>
      <c r="E21" s="23">
        <v>0.0236</v>
      </c>
      <c r="F21" s="19">
        <v>-0.1288</v>
      </c>
      <c r="G21" s="19">
        <f t="shared" si="0"/>
        <v>0.03400936451300548</v>
      </c>
    </row>
    <row r="22" spans="1:7" ht="12.75">
      <c r="A22" s="22">
        <v>36048</v>
      </c>
      <c r="B22" s="4">
        <v>7761</v>
      </c>
      <c r="C22" s="4">
        <v>7469</v>
      </c>
      <c r="D22" s="4">
        <v>7615.5</v>
      </c>
      <c r="E22" s="23">
        <v>-0.0317</v>
      </c>
      <c r="F22" s="19">
        <v>-0.1489</v>
      </c>
      <c r="G22" s="19">
        <f t="shared" si="0"/>
        <v>0.010133835603719228</v>
      </c>
    </row>
    <row r="23" spans="1:7" ht="12.75">
      <c r="A23" s="22">
        <v>36047</v>
      </c>
      <c r="B23" s="4">
        <v>8094.2</v>
      </c>
      <c r="C23" s="4">
        <v>7796.8</v>
      </c>
      <c r="D23" s="4">
        <v>7865</v>
      </c>
      <c r="E23" s="23">
        <v>-0.0194</v>
      </c>
      <c r="F23" s="19">
        <v>-0.1211</v>
      </c>
      <c r="G23" s="19">
        <f t="shared" si="0"/>
        <v>0.043227971508535454</v>
      </c>
    </row>
    <row r="24" spans="1:7" ht="12.75">
      <c r="A24" s="22">
        <v>36046</v>
      </c>
      <c r="B24" s="4">
        <v>8103.7</v>
      </c>
      <c r="C24" s="4">
        <v>7779</v>
      </c>
      <c r="D24" s="4">
        <v>8020.8</v>
      </c>
      <c r="E24" s="23">
        <v>0.0498</v>
      </c>
      <c r="F24" s="19">
        <v>-0.1036</v>
      </c>
      <c r="G24" s="19">
        <f t="shared" si="0"/>
        <v>0.06389356819779547</v>
      </c>
    </row>
    <row r="25" spans="1:7" ht="12.75">
      <c r="A25" s="22">
        <v>36042</v>
      </c>
      <c r="B25" s="4">
        <v>7831.3</v>
      </c>
      <c r="C25" s="4">
        <v>7450.2</v>
      </c>
      <c r="D25" s="4">
        <v>7640.3</v>
      </c>
      <c r="E25" s="23">
        <v>-0.0055</v>
      </c>
      <c r="F25" s="19">
        <v>-0.1462</v>
      </c>
      <c r="G25" s="19">
        <f t="shared" si="0"/>
        <v>0.013423352920109802</v>
      </c>
    </row>
    <row r="26" spans="1:7" ht="12.75">
      <c r="A26" s="22">
        <v>36041</v>
      </c>
      <c r="B26" s="4">
        <v>7841.6</v>
      </c>
      <c r="C26" s="4">
        <v>7499.7</v>
      </c>
      <c r="D26" s="4">
        <v>7682.2</v>
      </c>
      <c r="E26" s="23">
        <v>-0.0129</v>
      </c>
      <c r="F26" s="19">
        <v>-0.1415</v>
      </c>
      <c r="G26" s="19">
        <f t="shared" si="0"/>
        <v>0.0189810454828825</v>
      </c>
    </row>
    <row r="27" spans="1:7" ht="12.75">
      <c r="A27" s="22">
        <v>36040</v>
      </c>
      <c r="B27" s="4">
        <v>8036.2</v>
      </c>
      <c r="C27" s="4">
        <v>7710.5</v>
      </c>
      <c r="D27" s="4">
        <v>7782.4</v>
      </c>
      <c r="E27" s="23">
        <v>-0.0057</v>
      </c>
      <c r="F27" s="19">
        <v>-0.1303</v>
      </c>
      <c r="G27" s="19">
        <f t="shared" si="0"/>
        <v>0.03227175657571849</v>
      </c>
    </row>
    <row r="28" spans="1:7" ht="12.75">
      <c r="A28" s="22">
        <v>36039</v>
      </c>
      <c r="B28" s="4">
        <v>7937.4</v>
      </c>
      <c r="C28" s="4">
        <v>7379.7</v>
      </c>
      <c r="D28" s="4">
        <v>7827.4</v>
      </c>
      <c r="E28" s="23">
        <v>0.0382</v>
      </c>
      <c r="F28" s="19">
        <v>-0.1253</v>
      </c>
      <c r="G28" s="19">
        <f t="shared" si="0"/>
        <v>0.03824063880304005</v>
      </c>
    </row>
    <row r="29" spans="1:6" ht="12.75">
      <c r="A29" s="22">
        <v>36038</v>
      </c>
      <c r="B29" s="4">
        <v>8149</v>
      </c>
      <c r="C29" s="4">
        <v>7517.7</v>
      </c>
      <c r="D29" s="4">
        <v>7539.1</v>
      </c>
      <c r="E29" s="23">
        <v>-0.0637</v>
      </c>
      <c r="F29" s="19">
        <v>-0.1575</v>
      </c>
    </row>
    <row r="30" spans="1:6" ht="12.75">
      <c r="A30" s="22">
        <v>36035</v>
      </c>
      <c r="B30" s="4">
        <v>8301.7</v>
      </c>
      <c r="C30" s="4">
        <v>7951.3</v>
      </c>
      <c r="D30" s="4">
        <v>8051.7</v>
      </c>
      <c r="E30" s="23">
        <v>-0.014</v>
      </c>
      <c r="F30" s="19">
        <v>-0.1002</v>
      </c>
    </row>
    <row r="31" spans="1:6" ht="12.75">
      <c r="A31" s="22">
        <v>36034</v>
      </c>
      <c r="B31" s="4">
        <v>8448.7</v>
      </c>
      <c r="C31" s="4">
        <v>8062.2</v>
      </c>
      <c r="D31" s="4">
        <v>8166</v>
      </c>
      <c r="E31" s="23">
        <v>-0.0419</v>
      </c>
      <c r="F31" s="19">
        <v>-0.0874</v>
      </c>
    </row>
    <row r="32" spans="1:6" ht="12.75">
      <c r="A32" s="22">
        <v>36033</v>
      </c>
      <c r="B32" s="4">
        <v>8639.5</v>
      </c>
      <c r="C32" s="4">
        <v>8396.7</v>
      </c>
      <c r="D32" s="4">
        <v>8523.4</v>
      </c>
      <c r="E32" s="23">
        <v>-0.0092</v>
      </c>
      <c r="F32" s="19">
        <v>-0.0475</v>
      </c>
    </row>
    <row r="33" spans="1:6" ht="12.75">
      <c r="A33" s="22">
        <v>36032</v>
      </c>
      <c r="B33" s="4">
        <v>8740.9</v>
      </c>
      <c r="C33" s="4">
        <v>8510.2</v>
      </c>
      <c r="D33" s="4">
        <v>8602.7</v>
      </c>
      <c r="E33" s="23">
        <v>0.0042</v>
      </c>
      <c r="F33" s="19">
        <v>-0.0386</v>
      </c>
    </row>
    <row r="34" spans="1:6" ht="12.75">
      <c r="A34" s="22">
        <v>36031</v>
      </c>
      <c r="B34" s="4">
        <v>8680.7</v>
      </c>
      <c r="C34" s="4">
        <v>8452.3</v>
      </c>
      <c r="D34" s="4">
        <v>8566.6</v>
      </c>
      <c r="E34" s="23">
        <v>0.0039</v>
      </c>
      <c r="F34" s="19">
        <v>-0.0426</v>
      </c>
    </row>
    <row r="35" spans="1:6" ht="12.75">
      <c r="A35" s="22">
        <v>36028</v>
      </c>
      <c r="B35" s="4">
        <v>8600.3</v>
      </c>
      <c r="C35" s="4">
        <v>8307.6</v>
      </c>
      <c r="D35" s="4">
        <v>8533.7</v>
      </c>
      <c r="E35" s="23">
        <v>-0.009</v>
      </c>
      <c r="F35" s="19">
        <v>-0.0463</v>
      </c>
    </row>
    <row r="36" spans="1:6" ht="12.75">
      <c r="A36" s="22">
        <v>36027</v>
      </c>
      <c r="B36" s="4">
        <v>8726.8</v>
      </c>
      <c r="C36" s="4">
        <v>8538.3</v>
      </c>
      <c r="D36" s="4">
        <v>8611.4</v>
      </c>
      <c r="E36" s="23">
        <v>-0.0094</v>
      </c>
      <c r="F36" s="19">
        <v>-0.0376</v>
      </c>
    </row>
    <row r="37" spans="1:6" ht="12.75">
      <c r="A37" s="22">
        <v>36026</v>
      </c>
      <c r="B37" s="4">
        <v>8797.8</v>
      </c>
      <c r="C37" s="4">
        <v>8635.6</v>
      </c>
      <c r="D37" s="4">
        <v>8693.3</v>
      </c>
      <c r="E37" s="23">
        <v>-0.0025</v>
      </c>
      <c r="F37" s="19">
        <v>-0.0285</v>
      </c>
    </row>
    <row r="38" spans="1:6" ht="12.75">
      <c r="A38" s="22">
        <v>36025</v>
      </c>
      <c r="B38" s="4">
        <v>8767.7</v>
      </c>
      <c r="C38" s="4">
        <v>8551.9</v>
      </c>
      <c r="D38" s="4">
        <v>8714.7</v>
      </c>
      <c r="E38" s="23">
        <v>0.0163</v>
      </c>
      <c r="F38" s="19">
        <v>-0.0261</v>
      </c>
    </row>
    <row r="39" spans="1:6" ht="12.75">
      <c r="A39" s="22">
        <v>36024</v>
      </c>
      <c r="B39" s="4">
        <v>8614</v>
      </c>
      <c r="C39" s="4">
        <v>8350.3</v>
      </c>
      <c r="D39" s="4">
        <v>8574.9</v>
      </c>
      <c r="E39" s="23">
        <v>0.0178</v>
      </c>
      <c r="F39" s="19">
        <v>-0.0417</v>
      </c>
    </row>
    <row r="40" spans="1:6" ht="12.75">
      <c r="A40" s="22">
        <v>36021</v>
      </c>
      <c r="B40" s="4">
        <v>8635.9</v>
      </c>
      <c r="C40" s="4">
        <v>8342.1</v>
      </c>
      <c r="D40" s="4">
        <v>8425</v>
      </c>
      <c r="E40" s="23">
        <v>-0.0041</v>
      </c>
      <c r="F40" s="19">
        <v>-0.0585</v>
      </c>
    </row>
    <row r="41" spans="1:6" ht="12.75">
      <c r="A41" s="22">
        <v>36020</v>
      </c>
      <c r="B41" s="4">
        <v>8656.5</v>
      </c>
      <c r="C41" s="4">
        <v>8399.5</v>
      </c>
      <c r="D41" s="4">
        <v>8459.5</v>
      </c>
      <c r="E41" s="23">
        <v>-0.0109</v>
      </c>
      <c r="F41" s="19">
        <v>-0.0546</v>
      </c>
    </row>
    <row r="42" spans="1:6" ht="12.75">
      <c r="A42" s="22">
        <v>36019</v>
      </c>
      <c r="B42" s="4">
        <v>8621.7</v>
      </c>
      <c r="C42" s="4">
        <v>8437.1</v>
      </c>
      <c r="D42" s="4">
        <v>8553</v>
      </c>
      <c r="E42" s="23">
        <v>0.0106</v>
      </c>
      <c r="F42" s="19">
        <v>-0.0442</v>
      </c>
    </row>
    <row r="43" spans="1:6" ht="12.75">
      <c r="A43" s="22">
        <v>36018</v>
      </c>
      <c r="B43" s="4">
        <v>8538.3</v>
      </c>
      <c r="C43" s="4">
        <v>8263.3</v>
      </c>
      <c r="D43" s="4">
        <v>8462.9</v>
      </c>
      <c r="E43" s="23">
        <v>-0.0131</v>
      </c>
      <c r="F43" s="19">
        <v>-0.0542</v>
      </c>
    </row>
    <row r="44" spans="1:6" ht="12.75">
      <c r="A44" s="22">
        <v>36017</v>
      </c>
      <c r="B44" s="4">
        <v>8689.2</v>
      </c>
      <c r="C44" s="4">
        <v>8491.2</v>
      </c>
      <c r="D44" s="4">
        <v>8574.9</v>
      </c>
      <c r="E44" s="23">
        <v>-0.0027</v>
      </c>
      <c r="F44" s="19">
        <v>-0.0417</v>
      </c>
    </row>
    <row r="45" spans="1:6" ht="12.75">
      <c r="A45" s="22">
        <v>36014</v>
      </c>
      <c r="B45" s="4">
        <v>8745</v>
      </c>
      <c r="C45" s="4">
        <v>8490.4</v>
      </c>
      <c r="D45" s="4">
        <v>8598</v>
      </c>
      <c r="E45" s="23">
        <v>0.0024</v>
      </c>
      <c r="F45" s="19">
        <v>-0.0391</v>
      </c>
    </row>
    <row r="46" spans="1:6" ht="12.75">
      <c r="A46" s="22">
        <v>36013</v>
      </c>
      <c r="B46" s="4">
        <v>8671.1</v>
      </c>
      <c r="C46" s="4">
        <v>8415.2</v>
      </c>
      <c r="D46" s="4">
        <v>8577.7</v>
      </c>
      <c r="E46" s="23">
        <v>0.0036</v>
      </c>
      <c r="F46" s="19">
        <v>-0.0414</v>
      </c>
    </row>
    <row r="47" spans="1:6" ht="12.75">
      <c r="A47" s="22">
        <v>36012</v>
      </c>
      <c r="B47" s="4">
        <v>8641.8</v>
      </c>
      <c r="C47" s="4">
        <v>8316.1</v>
      </c>
      <c r="D47" s="4">
        <v>8546.8</v>
      </c>
      <c r="E47" s="23">
        <v>0.007</v>
      </c>
      <c r="F47" s="19">
        <v>-0.0449</v>
      </c>
    </row>
    <row r="48" spans="1:6" ht="12.75">
      <c r="A48" s="22">
        <v>36011</v>
      </c>
      <c r="B48" s="4">
        <v>8896.7</v>
      </c>
      <c r="C48" s="4">
        <v>8463.4</v>
      </c>
      <c r="D48" s="4">
        <v>8487.3</v>
      </c>
      <c r="E48" s="23">
        <v>-0.0341</v>
      </c>
      <c r="F48" s="19">
        <v>-0.0515</v>
      </c>
    </row>
    <row r="49" spans="1:5" ht="12.75">
      <c r="A49" s="22">
        <v>36010</v>
      </c>
      <c r="B49" s="11">
        <v>8948.2</v>
      </c>
      <c r="C49" s="4">
        <v>8729.6</v>
      </c>
      <c r="D49" s="4">
        <v>8786.7</v>
      </c>
      <c r="E49" s="23">
        <v>-0.0109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44">
      <selection activeCell="B59" sqref="B59"/>
    </sheetView>
  </sheetViews>
  <sheetFormatPr defaultColWidth="9.140625" defaultRowHeight="12.75"/>
  <cols>
    <col min="1" max="4" width="9.140625" style="4" customWidth="1"/>
    <col min="5" max="5" width="9.140625" style="5" customWidth="1"/>
    <col min="6" max="6" width="28.7109375" style="5" customWidth="1"/>
    <col min="7" max="7" width="33.421875" style="5" customWidth="1"/>
    <col min="8" max="9" width="31.7109375" style="0" customWidth="1"/>
  </cols>
  <sheetData>
    <row r="1" spans="1:7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22">
        <v>35731</v>
      </c>
      <c r="B2" s="4">
        <v>7553.6</v>
      </c>
      <c r="C2" s="10">
        <v>6936.5</v>
      </c>
      <c r="D2" s="4">
        <v>7498.3</v>
      </c>
      <c r="E2" s="19">
        <f>SUM((D2-D3)/D3)</f>
        <v>0.04707311623750215</v>
      </c>
      <c r="F2" s="19">
        <f>SUM((D2-8340.1)/8340.1)</f>
        <v>-0.10093404155825471</v>
      </c>
      <c r="G2" s="19">
        <f>SUM((C2-B59)/B59)</f>
        <v>-0.16829534418052544</v>
      </c>
    </row>
    <row r="3" spans="1:6" ht="12.75">
      <c r="A3" s="22">
        <v>35730</v>
      </c>
      <c r="B3" s="4">
        <v>7717.4</v>
      </c>
      <c r="C3" s="4">
        <v>7150.1</v>
      </c>
      <c r="D3" s="4">
        <v>7161.2</v>
      </c>
      <c r="E3" s="19">
        <f aca="true" t="shared" si="0" ref="E3:E62">SUM((D3-D4)/D4)</f>
        <v>-0.07183036524353888</v>
      </c>
      <c r="F3" s="19">
        <f aca="true" t="shared" si="1" ref="F3:F58">SUM((D3-8340.1)/8340.1)</f>
        <v>-0.14135322118439833</v>
      </c>
    </row>
    <row r="4" spans="1:6" ht="12.75">
      <c r="A4" s="22">
        <v>35727</v>
      </c>
      <c r="B4" s="4">
        <v>7975.5</v>
      </c>
      <c r="C4" s="4">
        <v>7645.9</v>
      </c>
      <c r="D4" s="4">
        <v>7715.4</v>
      </c>
      <c r="E4" s="19">
        <f t="shared" si="0"/>
        <v>-0.016870970208211288</v>
      </c>
      <c r="F4" s="19">
        <f t="shared" si="1"/>
        <v>-0.0749031786189615</v>
      </c>
    </row>
    <row r="5" spans="1:6" ht="12.75">
      <c r="A5" s="22">
        <v>35726</v>
      </c>
      <c r="B5" s="4">
        <v>7957.1</v>
      </c>
      <c r="C5" s="4">
        <v>7767.2</v>
      </c>
      <c r="D5" s="4">
        <v>7847.8</v>
      </c>
      <c r="E5" s="19">
        <f t="shared" si="0"/>
        <v>-0.02326160279786422</v>
      </c>
      <c r="F5" s="19">
        <f t="shared" si="1"/>
        <v>-0.059028069207803284</v>
      </c>
    </row>
    <row r="6" spans="1:6" ht="12.75">
      <c r="A6" s="22">
        <v>35725</v>
      </c>
      <c r="B6" s="4">
        <v>8124.8</v>
      </c>
      <c r="C6" s="4">
        <v>7941.3</v>
      </c>
      <c r="D6" s="4">
        <v>8034.7</v>
      </c>
      <c r="E6" s="19">
        <f t="shared" si="0"/>
        <v>-0.003188427373331326</v>
      </c>
      <c r="F6" s="19">
        <f t="shared" si="1"/>
        <v>-0.03661826596803402</v>
      </c>
    </row>
    <row r="7" spans="1:6" ht="12.75">
      <c r="A7" s="22">
        <v>35724</v>
      </c>
      <c r="B7" s="4">
        <v>8090.4</v>
      </c>
      <c r="C7" s="4">
        <v>7909.4</v>
      </c>
      <c r="D7" s="4">
        <v>8060.4</v>
      </c>
      <c r="E7" s="19">
        <f t="shared" si="0"/>
        <v>0.017547403236801578</v>
      </c>
      <c r="F7" s="19">
        <f t="shared" si="1"/>
        <v>-0.03353676814426694</v>
      </c>
    </row>
    <row r="8" spans="1:6" ht="12.75">
      <c r="A8" s="22">
        <v>35723</v>
      </c>
      <c r="B8" s="4">
        <v>7966.6</v>
      </c>
      <c r="C8" s="4">
        <v>7774.8</v>
      </c>
      <c r="D8" s="4">
        <v>7921.4</v>
      </c>
      <c r="E8" s="19">
        <f t="shared" si="0"/>
        <v>0.00948133044475591</v>
      </c>
      <c r="F8" s="19">
        <f t="shared" si="1"/>
        <v>-0.050203234973201845</v>
      </c>
    </row>
    <row r="9" spans="1:6" ht="12.75">
      <c r="A9" s="22">
        <v>35720</v>
      </c>
      <c r="B9" s="4">
        <v>7953.6</v>
      </c>
      <c r="C9" s="4">
        <v>7731.1</v>
      </c>
      <c r="D9" s="4">
        <v>7847</v>
      </c>
      <c r="E9" s="19">
        <f t="shared" si="0"/>
        <v>-0.0115759110204184</v>
      </c>
      <c r="F9" s="19">
        <f t="shared" si="1"/>
        <v>-0.059123991319048975</v>
      </c>
    </row>
    <row r="10" spans="1:6" ht="12.75">
      <c r="A10" s="22">
        <v>35719</v>
      </c>
      <c r="B10" s="4">
        <v>8146.1</v>
      </c>
      <c r="C10" s="4">
        <v>7880.2</v>
      </c>
      <c r="D10" s="4">
        <v>7938.9</v>
      </c>
      <c r="E10" s="19">
        <f t="shared" si="0"/>
        <v>-0.014780342516753583</v>
      </c>
      <c r="F10" s="19">
        <f t="shared" si="1"/>
        <v>-0.048104938789702845</v>
      </c>
    </row>
    <row r="11" spans="1:6" ht="12.75">
      <c r="A11" s="22">
        <v>35718</v>
      </c>
      <c r="B11" s="4">
        <v>8127.5</v>
      </c>
      <c r="C11" s="4">
        <v>7997.6</v>
      </c>
      <c r="D11" s="4">
        <v>8058</v>
      </c>
      <c r="E11" s="19">
        <f t="shared" si="0"/>
        <v>-0.004730555932957052</v>
      </c>
      <c r="F11" s="19">
        <f t="shared" si="1"/>
        <v>-0.033824534478003904</v>
      </c>
    </row>
    <row r="12" spans="1:6" ht="12.75">
      <c r="A12" s="22">
        <v>35717</v>
      </c>
      <c r="B12" s="4">
        <v>8168.2</v>
      </c>
      <c r="C12" s="4">
        <v>7990.2</v>
      </c>
      <c r="D12" s="4">
        <v>8096.3</v>
      </c>
      <c r="E12" s="19">
        <f t="shared" si="0"/>
        <v>0.0029855553628503214</v>
      </c>
      <c r="F12" s="19">
        <f t="shared" si="1"/>
        <v>-0.0292322634021175</v>
      </c>
    </row>
    <row r="13" spans="1:6" ht="12.75">
      <c r="A13" s="22">
        <v>35716</v>
      </c>
      <c r="B13" s="4">
        <v>8150.3</v>
      </c>
      <c r="C13" s="4">
        <v>8026.3</v>
      </c>
      <c r="D13" s="4">
        <v>8072.2</v>
      </c>
      <c r="E13" s="19">
        <f t="shared" si="0"/>
        <v>0.0033560383831352856</v>
      </c>
      <c r="F13" s="19">
        <f t="shared" si="1"/>
        <v>-0.032121917003393306</v>
      </c>
    </row>
    <row r="14" spans="1:6" ht="12.75">
      <c r="A14" s="22">
        <v>35713</v>
      </c>
      <c r="B14" s="4">
        <v>8091.4</v>
      </c>
      <c r="C14" s="4">
        <v>7962</v>
      </c>
      <c r="D14" s="4">
        <v>8045.2</v>
      </c>
      <c r="E14" s="19">
        <f t="shared" si="0"/>
        <v>-0.0020095765003597167</v>
      </c>
      <c r="F14" s="19">
        <f t="shared" si="1"/>
        <v>-0.03535928825793462</v>
      </c>
    </row>
    <row r="15" spans="1:6" ht="12.75">
      <c r="A15" s="22">
        <v>35712</v>
      </c>
      <c r="B15" s="4">
        <v>8127.7</v>
      </c>
      <c r="C15" s="4">
        <v>7980.9</v>
      </c>
      <c r="D15" s="4">
        <v>8061.4</v>
      </c>
      <c r="E15" s="19">
        <f t="shared" si="0"/>
        <v>-0.004163012192561022</v>
      </c>
      <c r="F15" s="19">
        <f t="shared" si="1"/>
        <v>-0.03341686550520986</v>
      </c>
    </row>
    <row r="16" spans="1:6" ht="12.75">
      <c r="A16" s="22">
        <v>35711</v>
      </c>
      <c r="B16" s="4">
        <v>8208.5</v>
      </c>
      <c r="C16" s="4">
        <v>8019.9</v>
      </c>
      <c r="D16" s="4">
        <v>8095.1</v>
      </c>
      <c r="E16" s="19">
        <f t="shared" si="0"/>
        <v>-0.01017326339214749</v>
      </c>
      <c r="F16" s="19">
        <f t="shared" si="1"/>
        <v>-0.029376146568985982</v>
      </c>
    </row>
    <row r="17" spans="1:6" ht="12.75">
      <c r="A17" s="22">
        <v>35710</v>
      </c>
      <c r="B17" s="4">
        <v>8218.3</v>
      </c>
      <c r="C17" s="4">
        <v>8059</v>
      </c>
      <c r="D17" s="4">
        <v>8178.3</v>
      </c>
      <c r="E17" s="19">
        <f t="shared" si="0"/>
        <v>0.009641737241055822</v>
      </c>
      <c r="F17" s="19">
        <f t="shared" si="1"/>
        <v>-0.019400246999436477</v>
      </c>
    </row>
    <row r="18" spans="1:6" ht="12.75">
      <c r="A18" s="22">
        <v>35709</v>
      </c>
      <c r="B18" s="4">
        <v>8160.6</v>
      </c>
      <c r="C18" s="4">
        <v>8017.7</v>
      </c>
      <c r="D18" s="4">
        <v>8100.2</v>
      </c>
      <c r="E18" s="19">
        <f t="shared" si="0"/>
        <v>0.007663025900032276</v>
      </c>
      <c r="F18" s="19">
        <f t="shared" si="1"/>
        <v>-0.028764643109794912</v>
      </c>
    </row>
    <row r="19" spans="1:6" ht="12.75">
      <c r="A19" s="22">
        <v>35706</v>
      </c>
      <c r="B19" s="4">
        <v>8183.2</v>
      </c>
      <c r="C19" s="4">
        <v>7937.9</v>
      </c>
      <c r="D19" s="4">
        <v>8038.6</v>
      </c>
      <c r="E19" s="19">
        <f t="shared" si="0"/>
        <v>0.0013827468078480678</v>
      </c>
      <c r="F19" s="19">
        <f t="shared" si="1"/>
        <v>-0.03615064567571132</v>
      </c>
    </row>
    <row r="20" spans="1:6" ht="12.75">
      <c r="A20" s="22">
        <v>35705</v>
      </c>
      <c r="B20" s="4">
        <v>8087.5</v>
      </c>
      <c r="C20" s="4">
        <v>7943.8</v>
      </c>
      <c r="D20" s="4">
        <v>8027.5</v>
      </c>
      <c r="E20" s="19">
        <f t="shared" si="0"/>
        <v>0.001497099369970682</v>
      </c>
      <c r="F20" s="19">
        <f t="shared" si="1"/>
        <v>-0.03748156496924501</v>
      </c>
    </row>
    <row r="21" spans="1:7" ht="12.75">
      <c r="A21" s="22">
        <v>35704</v>
      </c>
      <c r="B21" s="4">
        <v>8081.1</v>
      </c>
      <c r="C21" s="4">
        <v>7909.4</v>
      </c>
      <c r="D21" s="4">
        <v>8015.5</v>
      </c>
      <c r="E21" s="19">
        <f t="shared" si="0"/>
        <v>0.008835412130441873</v>
      </c>
      <c r="F21" s="19">
        <f t="shared" si="1"/>
        <v>-0.038920396637930045</v>
      </c>
      <c r="G21" s="9" t="s">
        <v>11</v>
      </c>
    </row>
    <row r="22" spans="1:7" ht="12.75">
      <c r="A22" s="22">
        <v>35703</v>
      </c>
      <c r="B22" s="4">
        <v>8045.7</v>
      </c>
      <c r="C22" s="4">
        <v>7900.1</v>
      </c>
      <c r="D22" s="4">
        <v>7945.3</v>
      </c>
      <c r="E22" s="19">
        <f t="shared" si="0"/>
        <v>-0.005768701353955434</v>
      </c>
      <c r="F22" s="19">
        <f t="shared" si="1"/>
        <v>-0.04733756189973743</v>
      </c>
      <c r="G22" s="19">
        <f>SUM((D22-7622.4)/7622.4)</f>
        <v>0.04236198572628051</v>
      </c>
    </row>
    <row r="23" spans="1:7" ht="12.75">
      <c r="A23" s="22">
        <v>35702</v>
      </c>
      <c r="B23" s="4">
        <v>8030.5</v>
      </c>
      <c r="C23" s="4">
        <v>7863</v>
      </c>
      <c r="D23" s="4">
        <v>7991.4</v>
      </c>
      <c r="E23" s="19">
        <f t="shared" si="0"/>
        <v>0.008734947363106186</v>
      </c>
      <c r="F23" s="19">
        <f t="shared" si="1"/>
        <v>-0.04181005023920585</v>
      </c>
      <c r="G23" s="19">
        <f aca="true" t="shared" si="2" ref="G23:G42">SUM((D23-7622.4)/7622.4)</f>
        <v>0.04840994962216625</v>
      </c>
    </row>
    <row r="24" spans="1:7" ht="12.75">
      <c r="A24" s="22">
        <v>35699</v>
      </c>
      <c r="B24" s="4">
        <v>7970.8</v>
      </c>
      <c r="C24" s="4">
        <v>7853.7</v>
      </c>
      <c r="D24" s="4">
        <v>7922.2</v>
      </c>
      <c r="E24" s="19">
        <f t="shared" si="0"/>
        <v>0.009454638124362872</v>
      </c>
      <c r="F24" s="19">
        <f t="shared" si="1"/>
        <v>-0.05010731286195615</v>
      </c>
      <c r="G24" s="19">
        <f t="shared" si="2"/>
        <v>0.03933144416456762</v>
      </c>
    </row>
    <row r="25" spans="1:7" ht="12.75">
      <c r="A25" s="22">
        <v>35698</v>
      </c>
      <c r="B25" s="4">
        <v>7962.5</v>
      </c>
      <c r="C25" s="4">
        <v>7802.3</v>
      </c>
      <c r="D25" s="4">
        <v>7848</v>
      </c>
      <c r="E25" s="19">
        <f t="shared" si="0"/>
        <v>-0.0074240833723297735</v>
      </c>
      <c r="F25" s="19">
        <f t="shared" si="1"/>
        <v>-0.059004088679991885</v>
      </c>
      <c r="G25" s="19">
        <f t="shared" si="2"/>
        <v>0.02959697732997486</v>
      </c>
    </row>
    <row r="26" spans="1:7" ht="12.75">
      <c r="A26" s="22">
        <v>35697</v>
      </c>
      <c r="B26" s="4">
        <v>8065.8</v>
      </c>
      <c r="C26" s="4">
        <v>7866.4</v>
      </c>
      <c r="D26" s="4">
        <v>7906.7</v>
      </c>
      <c r="E26" s="19">
        <f t="shared" si="0"/>
        <v>-0.007954730806388947</v>
      </c>
      <c r="F26" s="19">
        <f t="shared" si="1"/>
        <v>-0.05196580376734098</v>
      </c>
      <c r="G26" s="19">
        <f t="shared" si="2"/>
        <v>0.037297963895885834</v>
      </c>
    </row>
    <row r="27" spans="1:7" ht="12.75">
      <c r="A27" s="22">
        <v>35696</v>
      </c>
      <c r="B27" s="4">
        <v>8048.2</v>
      </c>
      <c r="C27" s="4">
        <v>7885.3</v>
      </c>
      <c r="D27" s="4">
        <v>7970.1</v>
      </c>
      <c r="E27" s="19">
        <f t="shared" si="0"/>
        <v>-0.0033388355342136625</v>
      </c>
      <c r="F27" s="19">
        <f t="shared" si="1"/>
        <v>-0.04436397645112169</v>
      </c>
      <c r="G27" s="19">
        <f t="shared" si="2"/>
        <v>0.045615554156171384</v>
      </c>
    </row>
    <row r="28" spans="1:7" ht="12.75">
      <c r="A28" s="22">
        <v>35695</v>
      </c>
      <c r="B28" s="4">
        <v>8078.4</v>
      </c>
      <c r="C28" s="4">
        <v>7889.3</v>
      </c>
      <c r="D28" s="4">
        <v>7996.8</v>
      </c>
      <c r="E28" s="19">
        <f t="shared" si="0"/>
        <v>0.010041301959001174</v>
      </c>
      <c r="F28" s="19">
        <f t="shared" si="1"/>
        <v>-0.04116257598829752</v>
      </c>
      <c r="G28" s="19">
        <f t="shared" si="2"/>
        <v>0.04911838790931997</v>
      </c>
    </row>
    <row r="29" spans="1:7" ht="12.75">
      <c r="A29" s="22">
        <v>35692</v>
      </c>
      <c r="B29" s="4">
        <v>7972.3</v>
      </c>
      <c r="C29" s="4">
        <v>7821.7</v>
      </c>
      <c r="D29" s="4">
        <v>7917.3</v>
      </c>
      <c r="E29" s="19">
        <f t="shared" si="0"/>
        <v>-0.0006815858230148354</v>
      </c>
      <c r="F29" s="19">
        <f t="shared" si="1"/>
        <v>-0.05069483579333583</v>
      </c>
      <c r="G29" s="19">
        <f t="shared" si="2"/>
        <v>0.03868860201511343</v>
      </c>
    </row>
    <row r="30" spans="1:7" ht="12.75">
      <c r="A30" s="22">
        <v>35691</v>
      </c>
      <c r="B30" s="4">
        <v>8049.4</v>
      </c>
      <c r="C30" s="4">
        <v>7858.9</v>
      </c>
      <c r="D30" s="4">
        <v>7922.7</v>
      </c>
      <c r="E30" s="19">
        <f t="shared" si="0"/>
        <v>0.004602860620815605</v>
      </c>
      <c r="F30" s="19">
        <f t="shared" si="1"/>
        <v>-0.050047361542427615</v>
      </c>
      <c r="G30" s="19">
        <f t="shared" si="2"/>
        <v>0.039397040302267025</v>
      </c>
    </row>
    <row r="31" spans="1:7" ht="12.75">
      <c r="A31" s="22">
        <v>35690</v>
      </c>
      <c r="B31" s="4">
        <v>7981.5</v>
      </c>
      <c r="C31" s="4">
        <v>7816.5</v>
      </c>
      <c r="D31" s="4">
        <v>7886.4</v>
      </c>
      <c r="E31" s="19">
        <f t="shared" si="0"/>
        <v>-0.0012031560683392647</v>
      </c>
      <c r="F31" s="19">
        <f t="shared" si="1"/>
        <v>-0.054399827340199845</v>
      </c>
      <c r="G31" s="19">
        <f t="shared" si="2"/>
        <v>0.034634760705289674</v>
      </c>
    </row>
    <row r="32" spans="1:7" ht="12.75">
      <c r="A32" s="22">
        <v>35689</v>
      </c>
      <c r="B32" s="4">
        <v>7951.2</v>
      </c>
      <c r="C32" s="4">
        <v>7709.8</v>
      </c>
      <c r="D32" s="4">
        <v>7895.9</v>
      </c>
      <c r="E32" s="19">
        <f t="shared" si="0"/>
        <v>0.022639261245159272</v>
      </c>
      <c r="F32" s="19">
        <f t="shared" si="1"/>
        <v>-0.05326075226915753</v>
      </c>
      <c r="G32" s="19">
        <f t="shared" si="2"/>
        <v>0.035881087321578506</v>
      </c>
    </row>
    <row r="33" spans="1:7" ht="12.75">
      <c r="A33" s="22">
        <v>35688</v>
      </c>
      <c r="B33" s="4">
        <v>7832.9</v>
      </c>
      <c r="C33" s="4">
        <v>7681</v>
      </c>
      <c r="D33" s="4">
        <v>7721.1</v>
      </c>
      <c r="E33" s="19">
        <f t="shared" si="0"/>
        <v>-0.002828361100348655</v>
      </c>
      <c r="F33" s="19">
        <f t="shared" si="1"/>
        <v>-0.07421973357633602</v>
      </c>
      <c r="G33" s="19">
        <f t="shared" si="2"/>
        <v>0.012948677581864076</v>
      </c>
    </row>
    <row r="34" spans="1:7" ht="12.75">
      <c r="A34" s="22">
        <v>35685</v>
      </c>
      <c r="B34" s="4">
        <v>7779.7</v>
      </c>
      <c r="C34" s="4">
        <v>7584.6</v>
      </c>
      <c r="D34" s="4">
        <v>7743</v>
      </c>
      <c r="E34" s="19">
        <f t="shared" si="0"/>
        <v>0.01070356350345908</v>
      </c>
      <c r="F34" s="19">
        <f t="shared" si="1"/>
        <v>-0.07159386578098588</v>
      </c>
      <c r="G34" s="19">
        <f t="shared" si="2"/>
        <v>0.015821788413098285</v>
      </c>
    </row>
    <row r="35" spans="1:7" ht="12.75">
      <c r="A35" s="22">
        <v>35684</v>
      </c>
      <c r="B35" s="4">
        <v>7745.3</v>
      </c>
      <c r="C35" s="4">
        <v>7556.2</v>
      </c>
      <c r="D35" s="4">
        <v>7661</v>
      </c>
      <c r="E35" s="19">
        <f t="shared" si="0"/>
        <v>-0.007552498283523141</v>
      </c>
      <c r="F35" s="19">
        <f t="shared" si="1"/>
        <v>-0.0814258821836669</v>
      </c>
      <c r="G35" s="19">
        <f t="shared" si="2"/>
        <v>0.005064021830394674</v>
      </c>
    </row>
    <row r="36" spans="1:7" ht="12.75">
      <c r="A36" s="22">
        <v>35683</v>
      </c>
      <c r="B36" s="4">
        <v>7868.2</v>
      </c>
      <c r="C36" s="4">
        <v>7686.3</v>
      </c>
      <c r="D36" s="4">
        <v>7719.3</v>
      </c>
      <c r="E36" s="19">
        <f t="shared" si="0"/>
        <v>-0.016887632292820778</v>
      </c>
      <c r="F36" s="19">
        <f t="shared" si="1"/>
        <v>-0.07443555832663878</v>
      </c>
      <c r="G36" s="19">
        <f t="shared" si="2"/>
        <v>0.012712531486146168</v>
      </c>
    </row>
    <row r="37" spans="1:7" ht="12.75">
      <c r="A37" s="22">
        <v>35682</v>
      </c>
      <c r="B37" s="4">
        <v>7922.1</v>
      </c>
      <c r="C37" s="4">
        <v>7768.5</v>
      </c>
      <c r="D37" s="4">
        <v>7851.9</v>
      </c>
      <c r="E37" s="19">
        <f t="shared" si="0"/>
        <v>0.0021314069838676507</v>
      </c>
      <c r="F37" s="19">
        <f t="shared" si="1"/>
        <v>-0.0585364683876693</v>
      </c>
      <c r="G37" s="19">
        <f t="shared" si="2"/>
        <v>0.03010862720403023</v>
      </c>
    </row>
    <row r="38" spans="1:7" ht="12.75">
      <c r="A38" s="22">
        <v>35681</v>
      </c>
      <c r="B38" s="4">
        <v>7921.4</v>
      </c>
      <c r="C38" s="4">
        <v>7795</v>
      </c>
      <c r="D38" s="4">
        <v>7835.2</v>
      </c>
      <c r="E38" s="19">
        <f t="shared" si="0"/>
        <v>0.001636326447126225</v>
      </c>
      <c r="F38" s="19">
        <f t="shared" si="1"/>
        <v>-0.0605388424599226</v>
      </c>
      <c r="G38" s="19">
        <f t="shared" si="2"/>
        <v>0.027917716204869884</v>
      </c>
    </row>
    <row r="39" spans="1:7" ht="12.75">
      <c r="A39" s="22">
        <v>35678</v>
      </c>
      <c r="B39" s="4">
        <v>7952</v>
      </c>
      <c r="C39" s="4">
        <v>7765.3</v>
      </c>
      <c r="D39" s="4">
        <v>7822.4</v>
      </c>
      <c r="E39" s="19">
        <f t="shared" si="0"/>
        <v>-0.005694529184462093</v>
      </c>
      <c r="F39" s="19">
        <f t="shared" si="1"/>
        <v>-0.062073596239853326</v>
      </c>
      <c r="G39" s="19">
        <f t="shared" si="2"/>
        <v>0.026238455079764904</v>
      </c>
    </row>
    <row r="40" spans="1:7" ht="12.75">
      <c r="A40" s="22">
        <v>35677</v>
      </c>
      <c r="B40" s="4">
        <v>7936.5</v>
      </c>
      <c r="C40" s="4">
        <v>7788.5</v>
      </c>
      <c r="D40" s="4">
        <v>7867.2</v>
      </c>
      <c r="E40" s="19">
        <f t="shared" si="0"/>
        <v>-0.0034707268259317183</v>
      </c>
      <c r="F40" s="19">
        <f t="shared" si="1"/>
        <v>-0.056701958010095865</v>
      </c>
      <c r="G40" s="19">
        <f t="shared" si="2"/>
        <v>0.03211586901763227</v>
      </c>
    </row>
    <row r="41" spans="1:7" ht="12.75">
      <c r="A41" s="22">
        <v>35676</v>
      </c>
      <c r="B41" s="4">
        <v>7972.2</v>
      </c>
      <c r="C41" s="4">
        <v>7828.5</v>
      </c>
      <c r="D41" s="4">
        <v>7894.6</v>
      </c>
      <c r="E41" s="19">
        <f t="shared" si="0"/>
        <v>0.0018782202593974698</v>
      </c>
      <c r="F41" s="19">
        <f t="shared" si="1"/>
        <v>-0.05341662569993166</v>
      </c>
      <c r="G41" s="19">
        <f t="shared" si="2"/>
        <v>0.035710537363560134</v>
      </c>
    </row>
    <row r="42" spans="1:7" ht="12.75">
      <c r="A42" s="22">
        <v>35675</v>
      </c>
      <c r="B42" s="4">
        <v>7903.5</v>
      </c>
      <c r="C42" s="4">
        <v>7651</v>
      </c>
      <c r="D42" s="4">
        <v>7879.8</v>
      </c>
      <c r="E42" s="19">
        <f t="shared" si="0"/>
        <v>0.0337688916876575</v>
      </c>
      <c r="F42" s="19">
        <f t="shared" si="1"/>
        <v>-0.05519118475797654</v>
      </c>
      <c r="G42" s="19">
        <f t="shared" si="2"/>
        <v>0.0337688916876575</v>
      </c>
    </row>
    <row r="43" spans="1:6" ht="12.75">
      <c r="A43" s="22">
        <v>35671</v>
      </c>
      <c r="B43" s="4">
        <v>7729.7</v>
      </c>
      <c r="C43" s="4">
        <v>7580.9</v>
      </c>
      <c r="D43" s="4">
        <v>7622.4</v>
      </c>
      <c r="E43" s="19">
        <f t="shared" si="0"/>
        <v>-0.009357454772301934</v>
      </c>
      <c r="F43" s="19">
        <f t="shared" si="1"/>
        <v>-0.08605412405127046</v>
      </c>
    </row>
    <row r="44" spans="1:6" ht="12.75">
      <c r="A44" s="22">
        <v>35670</v>
      </c>
      <c r="B44" s="4">
        <v>7831.7</v>
      </c>
      <c r="C44" s="4">
        <v>7634.5</v>
      </c>
      <c r="D44" s="4">
        <v>7694.4</v>
      </c>
      <c r="E44" s="19">
        <f t="shared" si="0"/>
        <v>-0.011929680377024198</v>
      </c>
      <c r="F44" s="19">
        <f t="shared" si="1"/>
        <v>-0.07742113403916029</v>
      </c>
    </row>
    <row r="45" spans="1:6" ht="12.75">
      <c r="A45" s="22">
        <v>35669</v>
      </c>
      <c r="B45" s="4">
        <v>7850.5</v>
      </c>
      <c r="C45" s="4">
        <v>7666.6</v>
      </c>
      <c r="D45" s="4">
        <v>7787.3</v>
      </c>
      <c r="E45" s="19">
        <f t="shared" si="0"/>
        <v>0.0006553416771607468</v>
      </c>
      <c r="F45" s="19">
        <f t="shared" si="1"/>
        <v>-0.06628217887075696</v>
      </c>
    </row>
    <row r="46" spans="1:6" ht="12.75">
      <c r="A46" s="22">
        <v>35668</v>
      </c>
      <c r="B46" s="4">
        <v>7891.6</v>
      </c>
      <c r="C46" s="4">
        <v>7734.6</v>
      </c>
      <c r="D46" s="4">
        <v>7782.2</v>
      </c>
      <c r="E46" s="19">
        <f t="shared" si="0"/>
        <v>-0.009847829406076715</v>
      </c>
      <c r="F46" s="19">
        <f t="shared" si="1"/>
        <v>-0.06689368232994815</v>
      </c>
    </row>
    <row r="47" spans="1:6" ht="12.75">
      <c r="A47" s="22">
        <v>35667</v>
      </c>
      <c r="B47" s="4">
        <v>7974.1</v>
      </c>
      <c r="C47" s="4">
        <v>7791.8</v>
      </c>
      <c r="D47" s="4">
        <v>7859.6</v>
      </c>
      <c r="E47" s="19">
        <f t="shared" si="0"/>
        <v>-0.003587773678672305</v>
      </c>
      <c r="F47" s="19">
        <f t="shared" si="1"/>
        <v>-0.05761321806692965</v>
      </c>
    </row>
    <row r="48" spans="1:6" ht="12.75">
      <c r="A48" s="22">
        <v>35664</v>
      </c>
      <c r="B48" s="4">
        <v>7904.9</v>
      </c>
      <c r="C48" s="4">
        <v>7695.4</v>
      </c>
      <c r="D48" s="4">
        <v>7887.9</v>
      </c>
      <c r="E48" s="19">
        <f t="shared" si="0"/>
        <v>-0.0007727387889536817</v>
      </c>
      <c r="F48" s="19">
        <f t="shared" si="1"/>
        <v>-0.05421997338161422</v>
      </c>
    </row>
    <row r="49" spans="1:6" ht="12.75">
      <c r="A49" s="22">
        <v>35663</v>
      </c>
      <c r="B49" s="4">
        <v>8043.1</v>
      </c>
      <c r="C49" s="4">
        <v>7834</v>
      </c>
      <c r="D49" s="4">
        <v>7894</v>
      </c>
      <c r="E49" s="19">
        <f t="shared" si="0"/>
        <v>-0.015857976362638984</v>
      </c>
      <c r="F49" s="19">
        <f t="shared" si="1"/>
        <v>-0.05348856728336595</v>
      </c>
    </row>
    <row r="50" spans="1:6" ht="12.75">
      <c r="A50" s="22">
        <v>35662</v>
      </c>
      <c r="B50" s="4">
        <v>8038</v>
      </c>
      <c r="C50" s="4">
        <v>7871</v>
      </c>
      <c r="D50" s="4">
        <v>8021.2</v>
      </c>
      <c r="E50" s="19">
        <f t="shared" si="0"/>
        <v>0.013020800444551022</v>
      </c>
      <c r="F50" s="19">
        <f t="shared" si="1"/>
        <v>-0.03823695159530468</v>
      </c>
    </row>
    <row r="51" spans="1:6" ht="12.75">
      <c r="A51" s="22">
        <v>35661</v>
      </c>
      <c r="B51" s="4">
        <v>7947.4</v>
      </c>
      <c r="C51" s="4">
        <v>7776.7</v>
      </c>
      <c r="D51" s="4">
        <v>7918.1</v>
      </c>
      <c r="E51" s="19">
        <f t="shared" si="0"/>
        <v>0.014698721070302782</v>
      </c>
      <c r="F51" s="19">
        <f t="shared" si="1"/>
        <v>-0.050598913682090144</v>
      </c>
    </row>
    <row r="52" spans="1:6" ht="12.75">
      <c r="A52" s="22">
        <v>35660</v>
      </c>
      <c r="B52" s="4">
        <v>7847.5</v>
      </c>
      <c r="C52" s="4">
        <v>7588.3</v>
      </c>
      <c r="D52" s="4">
        <v>7803.4</v>
      </c>
      <c r="E52" s="19">
        <f t="shared" si="0"/>
        <v>0.014126606625339495</v>
      </c>
      <c r="F52" s="19">
        <f t="shared" si="1"/>
        <v>-0.06435174638193795</v>
      </c>
    </row>
    <row r="53" spans="1:6" ht="12.75">
      <c r="A53" s="22">
        <v>35657</v>
      </c>
      <c r="B53" s="4">
        <v>7919.3</v>
      </c>
      <c r="C53" s="4">
        <v>7685.1</v>
      </c>
      <c r="D53" s="4">
        <v>7694.7</v>
      </c>
      <c r="E53" s="19">
        <f t="shared" si="0"/>
        <v>-0.031138252329388088</v>
      </c>
      <c r="F53" s="19">
        <f t="shared" si="1"/>
        <v>-0.07738516324744314</v>
      </c>
    </row>
    <row r="54" spans="1:6" ht="12.75">
      <c r="A54" s="22">
        <v>35656</v>
      </c>
      <c r="B54" s="4">
        <v>8027.7</v>
      </c>
      <c r="C54" s="4">
        <v>7843.5</v>
      </c>
      <c r="D54" s="4">
        <v>7942</v>
      </c>
      <c r="E54" s="19">
        <f t="shared" si="0"/>
        <v>0.0017279870842425006</v>
      </c>
      <c r="F54" s="19">
        <f t="shared" si="1"/>
        <v>-0.04773324060862584</v>
      </c>
    </row>
    <row r="55" spans="1:6" ht="12.75">
      <c r="A55" s="22">
        <v>35655</v>
      </c>
      <c r="B55" s="4">
        <v>8075.6</v>
      </c>
      <c r="C55" s="4">
        <v>7848.2</v>
      </c>
      <c r="D55" s="4">
        <v>7928.3</v>
      </c>
      <c r="E55" s="19">
        <f t="shared" si="0"/>
        <v>-0.004082504270927545</v>
      </c>
      <c r="F55" s="19">
        <f t="shared" si="1"/>
        <v>-0.049375906763707886</v>
      </c>
    </row>
    <row r="56" spans="1:6" ht="12.75">
      <c r="A56" s="22">
        <v>35654</v>
      </c>
      <c r="B56" s="4">
        <v>8132.5</v>
      </c>
      <c r="C56" s="4">
        <v>7926.5</v>
      </c>
      <c r="D56" s="4">
        <v>7960.8</v>
      </c>
      <c r="E56" s="19">
        <f t="shared" si="0"/>
        <v>-0.012564964463353243</v>
      </c>
      <c r="F56" s="19">
        <f t="shared" si="1"/>
        <v>-0.045479070994352604</v>
      </c>
    </row>
    <row r="57" spans="1:6" ht="12.75">
      <c r="A57" s="22">
        <v>35653</v>
      </c>
      <c r="B57" s="4">
        <v>8122.3</v>
      </c>
      <c r="C57" s="4">
        <v>7922.5</v>
      </c>
      <c r="D57" s="4">
        <v>8062.1</v>
      </c>
      <c r="E57" s="19">
        <f t="shared" si="0"/>
        <v>0.003847494770395526</v>
      </c>
      <c r="F57" s="19">
        <f t="shared" si="1"/>
        <v>-0.03333293365786981</v>
      </c>
    </row>
    <row r="58" spans="1:6" ht="12.75">
      <c r="A58" s="22">
        <v>35650</v>
      </c>
      <c r="B58" s="4">
        <v>8170.6</v>
      </c>
      <c r="C58" s="4">
        <v>7961.1</v>
      </c>
      <c r="D58" s="4">
        <v>8031.2</v>
      </c>
      <c r="E58" s="19">
        <f t="shared" si="0"/>
        <v>-0.01914997557401077</v>
      </c>
      <c r="F58" s="19">
        <f t="shared" si="1"/>
        <v>-0.03703792520473382</v>
      </c>
    </row>
    <row r="59" spans="1:5" ht="12.75">
      <c r="A59" s="22">
        <v>35649</v>
      </c>
      <c r="B59" s="11">
        <v>8340.1</v>
      </c>
      <c r="C59" s="4">
        <v>8158.7</v>
      </c>
      <c r="D59" s="4">
        <v>8188</v>
      </c>
      <c r="E59" s="19">
        <f t="shared" si="0"/>
        <v>-0.008632692843219072</v>
      </c>
    </row>
    <row r="60" spans="1:5" ht="12.75">
      <c r="A60" s="22">
        <v>35648</v>
      </c>
      <c r="B60" s="4">
        <v>8302.1</v>
      </c>
      <c r="C60" s="4">
        <v>8130.6</v>
      </c>
      <c r="D60" s="4">
        <v>8259.3</v>
      </c>
      <c r="E60" s="19">
        <f t="shared" si="0"/>
        <v>0.008769465648854873</v>
      </c>
    </row>
    <row r="61" spans="1:5" ht="12.75">
      <c r="A61" s="22">
        <v>35647</v>
      </c>
      <c r="B61" s="4">
        <v>8251.9</v>
      </c>
      <c r="C61" s="4">
        <v>8129.9</v>
      </c>
      <c r="D61" s="4">
        <v>8187.5</v>
      </c>
      <c r="E61" s="19">
        <f t="shared" si="0"/>
        <v>-0.001341708849179728</v>
      </c>
    </row>
    <row r="62" spans="1:5" ht="12.75">
      <c r="A62" s="22">
        <v>35646</v>
      </c>
      <c r="B62" s="4">
        <v>8261.4</v>
      </c>
      <c r="C62" s="4">
        <v>8097.7</v>
      </c>
      <c r="D62" s="4">
        <v>8198.5</v>
      </c>
      <c r="E62" s="19">
        <f t="shared" si="0"/>
        <v>0.000549182328533073</v>
      </c>
    </row>
    <row r="63" spans="1:4" ht="12.75">
      <c r="A63" s="22">
        <v>35643</v>
      </c>
      <c r="B63" s="4">
        <v>8287.7</v>
      </c>
      <c r="C63" s="4">
        <v>8062.1</v>
      </c>
      <c r="D63" s="4">
        <v>8194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F1">
      <selection activeCell="G3" sqref="G3"/>
    </sheetView>
  </sheetViews>
  <sheetFormatPr defaultColWidth="9.140625" defaultRowHeight="12.75"/>
  <cols>
    <col min="1" max="4" width="9.140625" style="4" customWidth="1"/>
    <col min="5" max="5" width="10.00390625" style="5" customWidth="1"/>
    <col min="6" max="6" width="27.57421875" style="4" customWidth="1"/>
    <col min="7" max="7" width="35.8515625" style="5" customWidth="1"/>
  </cols>
  <sheetData>
    <row r="1" spans="1:7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16</v>
      </c>
      <c r="G1" s="8" t="s">
        <v>7</v>
      </c>
    </row>
    <row r="2" spans="1:7" ht="12.75">
      <c r="A2" s="22">
        <v>35348</v>
      </c>
      <c r="B2" s="4">
        <v>5956.7</v>
      </c>
      <c r="C2" s="4">
        <v>5876.6</v>
      </c>
      <c r="D2" s="4">
        <v>5921.7</v>
      </c>
      <c r="E2" s="19">
        <f>SUM((D2-D3)/D3)</f>
        <v>-0.0015006913297137803</v>
      </c>
      <c r="G2" s="19">
        <v>-0.0367</v>
      </c>
    </row>
    <row r="3" spans="1:5" ht="12.75">
      <c r="A3" s="22">
        <v>35347</v>
      </c>
      <c r="B3" s="4">
        <v>5985</v>
      </c>
      <c r="C3" s="4">
        <v>5892.2</v>
      </c>
      <c r="D3" s="4">
        <v>5930.6</v>
      </c>
      <c r="E3" s="19">
        <f aca="true" t="shared" si="0" ref="E3:E50">SUM((D3-D4)/D4)</f>
        <v>-0.006066903532881916</v>
      </c>
    </row>
    <row r="4" spans="1:5" ht="12.75">
      <c r="A4" s="22">
        <v>35346</v>
      </c>
      <c r="B4" s="4">
        <v>6032.4</v>
      </c>
      <c r="C4" s="4">
        <v>5930.2</v>
      </c>
      <c r="D4" s="4">
        <v>5966.8</v>
      </c>
      <c r="E4" s="19">
        <f t="shared" si="0"/>
        <v>-0.0021739857520318403</v>
      </c>
    </row>
    <row r="5" spans="1:5" ht="12.75">
      <c r="A5" s="22">
        <v>35345</v>
      </c>
      <c r="B5" s="4">
        <v>6025.3</v>
      </c>
      <c r="C5" s="4">
        <v>5945.2</v>
      </c>
      <c r="D5" s="4">
        <v>5979.8</v>
      </c>
      <c r="E5" s="19">
        <f t="shared" si="0"/>
        <v>-0.002185920005339561</v>
      </c>
    </row>
    <row r="6" spans="1:5" ht="12.75">
      <c r="A6" s="22">
        <v>35342</v>
      </c>
      <c r="B6" s="4">
        <v>6023.8</v>
      </c>
      <c r="C6" s="4">
        <v>5917.2</v>
      </c>
      <c r="D6" s="4">
        <v>5992.9</v>
      </c>
      <c r="E6" s="19">
        <f t="shared" si="0"/>
        <v>0.010113098147617523</v>
      </c>
    </row>
    <row r="7" spans="1:5" ht="12.75">
      <c r="A7" s="22">
        <v>35341</v>
      </c>
      <c r="B7" s="4">
        <v>5972.4</v>
      </c>
      <c r="C7" s="4">
        <v>5887.8</v>
      </c>
      <c r="D7" s="4">
        <v>5932.9</v>
      </c>
      <c r="E7" s="19">
        <f t="shared" si="0"/>
        <v>-0.00018537243006409905</v>
      </c>
    </row>
    <row r="8" spans="1:5" ht="12.75">
      <c r="A8" s="22">
        <v>35340</v>
      </c>
      <c r="B8" s="4">
        <v>5966</v>
      </c>
      <c r="C8" s="4">
        <v>5888.9</v>
      </c>
      <c r="D8" s="4">
        <v>5934</v>
      </c>
      <c r="E8" s="19">
        <f t="shared" si="0"/>
        <v>0.0049281105522532755</v>
      </c>
    </row>
    <row r="9" spans="1:7" ht="12.75">
      <c r="A9" s="22">
        <v>35339</v>
      </c>
      <c r="B9" s="4">
        <v>5942.2</v>
      </c>
      <c r="C9" s="4">
        <v>5833.7</v>
      </c>
      <c r="D9" s="4">
        <v>5904.9</v>
      </c>
      <c r="E9" s="19">
        <f t="shared" si="0"/>
        <v>0.0038591003366087212</v>
      </c>
      <c r="G9" s="9" t="s">
        <v>11</v>
      </c>
    </row>
    <row r="10" spans="1:7" ht="12.75">
      <c r="A10" s="22">
        <v>35338</v>
      </c>
      <c r="B10" s="4">
        <v>5934.3</v>
      </c>
      <c r="C10" s="4">
        <v>5845.2</v>
      </c>
      <c r="D10" s="4">
        <v>5882.2</v>
      </c>
      <c r="E10" s="19">
        <f t="shared" si="0"/>
        <v>0.0015835447564236038</v>
      </c>
      <c r="G10" s="19">
        <f>SUM((D10-5616.2)/5616.2)</f>
        <v>0.04736298564865924</v>
      </c>
    </row>
    <row r="11" spans="1:7" ht="12.75">
      <c r="A11" s="22">
        <v>35335</v>
      </c>
      <c r="B11" s="4">
        <v>5904</v>
      </c>
      <c r="C11" s="4">
        <v>5819.7</v>
      </c>
      <c r="D11" s="4">
        <v>5872.9</v>
      </c>
      <c r="E11" s="19">
        <f t="shared" si="0"/>
        <v>0.0006815587248036259</v>
      </c>
      <c r="G11" s="19">
        <f aca="true" t="shared" si="1" ref="G11:G29">SUM((D11-5616.2)/5616.2)</f>
        <v>0.04570706171432638</v>
      </c>
    </row>
    <row r="12" spans="1:7" ht="12.75">
      <c r="A12" s="22">
        <v>35334</v>
      </c>
      <c r="B12" s="4">
        <v>5928</v>
      </c>
      <c r="C12" s="4">
        <v>5828.9</v>
      </c>
      <c r="D12" s="4">
        <v>5868.9</v>
      </c>
      <c r="E12" s="19">
        <f t="shared" si="0"/>
        <v>-0.0014462177153162965</v>
      </c>
      <c r="G12" s="19">
        <f t="shared" si="1"/>
        <v>0.04499483636622624</v>
      </c>
    </row>
    <row r="13" spans="1:7" ht="12.75">
      <c r="A13" s="22">
        <v>35333</v>
      </c>
      <c r="B13" s="4">
        <v>5928.8</v>
      </c>
      <c r="C13" s="4">
        <v>5827.4</v>
      </c>
      <c r="D13" s="4">
        <v>5877.4</v>
      </c>
      <c r="E13" s="19">
        <f t="shared" si="0"/>
        <v>0.000578821927136472</v>
      </c>
      <c r="G13" s="19">
        <f t="shared" si="1"/>
        <v>0.04650831523093904</v>
      </c>
    </row>
    <row r="14" spans="1:7" ht="12.75">
      <c r="A14" s="22">
        <v>35332</v>
      </c>
      <c r="B14" s="4">
        <v>5952.1</v>
      </c>
      <c r="C14" s="4">
        <v>5831.9</v>
      </c>
      <c r="D14" s="4">
        <v>5874</v>
      </c>
      <c r="E14" s="19">
        <f t="shared" si="0"/>
        <v>-0.003511629090538928</v>
      </c>
      <c r="G14" s="19">
        <f t="shared" si="1"/>
        <v>0.045902923685053984</v>
      </c>
    </row>
    <row r="15" spans="1:7" ht="12.75">
      <c r="A15" s="22">
        <v>35331</v>
      </c>
      <c r="B15" s="4">
        <v>5913.2</v>
      </c>
      <c r="C15" s="4">
        <v>5820.4</v>
      </c>
      <c r="D15" s="4">
        <v>5894.7</v>
      </c>
      <c r="E15" s="19">
        <f t="shared" si="0"/>
        <v>0.0010528997197927856</v>
      </c>
      <c r="G15" s="19">
        <f t="shared" si="1"/>
        <v>0.04958868986147217</v>
      </c>
    </row>
    <row r="16" spans="1:7" ht="12.75">
      <c r="A16" s="22">
        <v>35328</v>
      </c>
      <c r="B16" s="4">
        <v>5925.8</v>
      </c>
      <c r="C16" s="4">
        <v>5840.7</v>
      </c>
      <c r="D16" s="4">
        <v>5888.5</v>
      </c>
      <c r="E16" s="19">
        <f t="shared" si="0"/>
        <v>0.0035448301719583795</v>
      </c>
      <c r="G16" s="19">
        <f t="shared" si="1"/>
        <v>0.04848474057191699</v>
      </c>
    </row>
    <row r="17" spans="1:7" ht="12.75">
      <c r="A17" s="22">
        <v>35327</v>
      </c>
      <c r="B17" s="4">
        <v>5908.8</v>
      </c>
      <c r="C17" s="4">
        <v>5818.2</v>
      </c>
      <c r="D17" s="4">
        <v>5867.7</v>
      </c>
      <c r="E17" s="19">
        <f t="shared" si="0"/>
        <v>-0.0016503896280668014</v>
      </c>
      <c r="G17" s="19">
        <f t="shared" si="1"/>
        <v>0.04478116876179623</v>
      </c>
    </row>
    <row r="18" spans="1:7" ht="12.75">
      <c r="A18" s="22">
        <v>35326</v>
      </c>
      <c r="B18" s="4">
        <v>5919.9</v>
      </c>
      <c r="C18" s="4">
        <v>5838.2</v>
      </c>
      <c r="D18" s="4">
        <v>5877.4</v>
      </c>
      <c r="E18" s="19">
        <f t="shared" si="0"/>
        <v>-0.0019358782774080534</v>
      </c>
      <c r="G18" s="19">
        <f t="shared" si="1"/>
        <v>0.04650831523093904</v>
      </c>
    </row>
    <row r="19" spans="1:7" ht="12.75">
      <c r="A19" s="22">
        <v>35325</v>
      </c>
      <c r="B19" s="4">
        <v>5929.5</v>
      </c>
      <c r="C19" s="4">
        <v>5830.4</v>
      </c>
      <c r="D19" s="4">
        <v>5888.8</v>
      </c>
      <c r="E19" s="19">
        <f t="shared" si="0"/>
        <v>-6.792094002574819E-05</v>
      </c>
      <c r="G19" s="19">
        <f t="shared" si="1"/>
        <v>0.048538157473024535</v>
      </c>
    </row>
    <row r="20" spans="1:7" ht="12.75">
      <c r="A20" s="22">
        <v>35324</v>
      </c>
      <c r="B20" s="4">
        <v>5920.6</v>
      </c>
      <c r="C20" s="4">
        <v>5823.7</v>
      </c>
      <c r="D20" s="4">
        <v>5889.2</v>
      </c>
      <c r="E20" s="19">
        <f t="shared" si="0"/>
        <v>0.008683737261282833</v>
      </c>
      <c r="G20" s="19">
        <f t="shared" si="1"/>
        <v>0.048609380007834484</v>
      </c>
    </row>
    <row r="21" spans="1:7" ht="12.75">
      <c r="A21" s="22">
        <v>35321</v>
      </c>
      <c r="B21" s="4">
        <v>5871.4</v>
      </c>
      <c r="C21" s="4">
        <v>5786.7</v>
      </c>
      <c r="D21" s="4">
        <v>5838.5</v>
      </c>
      <c r="E21" s="19">
        <f t="shared" si="0"/>
        <v>0.01153866144597106</v>
      </c>
      <c r="G21" s="19">
        <f t="shared" si="1"/>
        <v>0.039581923720665255</v>
      </c>
    </row>
    <row r="22" spans="1:7" ht="12.75">
      <c r="A22" s="22">
        <v>35320</v>
      </c>
      <c r="B22" s="4">
        <v>5815.6</v>
      </c>
      <c r="C22" s="4">
        <v>5739.8</v>
      </c>
      <c r="D22" s="4">
        <v>5771.9</v>
      </c>
      <c r="E22" s="19">
        <f t="shared" si="0"/>
        <v>0.002954004413630124</v>
      </c>
      <c r="G22" s="19">
        <f t="shared" si="1"/>
        <v>0.027723371674797874</v>
      </c>
    </row>
    <row r="23" spans="1:7" ht="12.75">
      <c r="A23" s="22">
        <v>35319</v>
      </c>
      <c r="B23" s="4">
        <v>5777.5</v>
      </c>
      <c r="C23" s="4">
        <v>5696.9</v>
      </c>
      <c r="D23" s="4">
        <v>5754.9</v>
      </c>
      <c r="E23" s="19">
        <f t="shared" si="0"/>
        <v>0.004836569353261597</v>
      </c>
      <c r="G23" s="19">
        <f t="shared" si="1"/>
        <v>0.024696413945372284</v>
      </c>
    </row>
    <row r="24" spans="1:7" ht="12.75">
      <c r="A24" s="22">
        <v>35318</v>
      </c>
      <c r="B24" s="4">
        <v>5767.9</v>
      </c>
      <c r="C24" s="4">
        <v>5681.7</v>
      </c>
      <c r="D24" s="4">
        <v>5727.2</v>
      </c>
      <c r="E24" s="19">
        <f t="shared" si="0"/>
        <v>-0.0011510690990268867</v>
      </c>
      <c r="G24" s="19">
        <f t="shared" si="1"/>
        <v>0.019764253409778856</v>
      </c>
    </row>
    <row r="25" spans="1:7" ht="12.75">
      <c r="A25" s="22">
        <v>35317</v>
      </c>
      <c r="B25" s="4">
        <v>5756.4</v>
      </c>
      <c r="C25" s="4">
        <v>5662.1</v>
      </c>
      <c r="D25" s="4">
        <v>5733.8</v>
      </c>
      <c r="E25" s="19">
        <f t="shared" si="0"/>
        <v>0.013056767787416835</v>
      </c>
      <c r="G25" s="19">
        <f t="shared" si="1"/>
        <v>0.02093942523414415</v>
      </c>
    </row>
    <row r="26" spans="1:7" ht="12.75">
      <c r="A26" s="22">
        <v>35314</v>
      </c>
      <c r="B26" s="4">
        <v>5696.5</v>
      </c>
      <c r="C26" s="4">
        <v>5585.5</v>
      </c>
      <c r="D26" s="4">
        <v>5659.9</v>
      </c>
      <c r="E26" s="19">
        <f t="shared" si="0"/>
        <v>0.009434635277331842</v>
      </c>
      <c r="G26" s="19">
        <f t="shared" si="1"/>
        <v>0.007781061927993985</v>
      </c>
    </row>
    <row r="27" spans="1:7" ht="12.75">
      <c r="A27" s="22">
        <v>35313</v>
      </c>
      <c r="B27" s="4">
        <v>5669.5</v>
      </c>
      <c r="C27" s="4">
        <v>5592.5</v>
      </c>
      <c r="D27" s="4">
        <v>5607</v>
      </c>
      <c r="E27" s="19">
        <f t="shared" si="0"/>
        <v>-0.008821085753681282</v>
      </c>
      <c r="G27" s="19">
        <f t="shared" si="1"/>
        <v>-0.0016381183006302872</v>
      </c>
    </row>
    <row r="28" spans="1:7" ht="12.75">
      <c r="A28" s="22">
        <v>35312</v>
      </c>
      <c r="B28" s="4">
        <v>5682.1</v>
      </c>
      <c r="C28" s="4">
        <v>5608.8</v>
      </c>
      <c r="D28" s="4">
        <v>5656.9</v>
      </c>
      <c r="E28" s="19">
        <f t="shared" si="0"/>
        <v>0.0015048509312371647</v>
      </c>
      <c r="F28" s="24"/>
      <c r="G28" s="19">
        <f t="shared" si="1"/>
        <v>0.007246892916918881</v>
      </c>
    </row>
    <row r="29" spans="1:7" ht="12.75">
      <c r="A29" s="22">
        <v>35311</v>
      </c>
      <c r="B29" s="4">
        <v>5668</v>
      </c>
      <c r="C29" s="10">
        <v>5550.4</v>
      </c>
      <c r="D29" s="4">
        <v>5648.4</v>
      </c>
      <c r="E29" s="19">
        <f t="shared" si="0"/>
        <v>0.005733414052206086</v>
      </c>
      <c r="F29" s="25">
        <f>SUM((D29-5762)/5762)</f>
        <v>-0.01971537660534543</v>
      </c>
      <c r="G29" s="19">
        <f t="shared" si="1"/>
        <v>0.005733414052206086</v>
      </c>
    </row>
    <row r="30" spans="1:6" ht="12.75">
      <c r="A30" s="22">
        <v>35307</v>
      </c>
      <c r="B30" s="4">
        <v>5659.9</v>
      </c>
      <c r="C30" s="4">
        <v>5571.5</v>
      </c>
      <c r="D30" s="4">
        <v>5616.2</v>
      </c>
      <c r="E30" s="19">
        <f t="shared" si="0"/>
        <v>-0.005577491722294031</v>
      </c>
      <c r="F30" s="25">
        <f aca="true" t="shared" si="2" ref="F30:F35">SUM((D30-5762)/5762)</f>
        <v>-0.025303713988198574</v>
      </c>
    </row>
    <row r="31" spans="1:6" ht="12.75">
      <c r="A31" s="22">
        <v>35306</v>
      </c>
      <c r="B31" s="4">
        <v>5716.8</v>
      </c>
      <c r="C31" s="4">
        <v>5615.5</v>
      </c>
      <c r="D31" s="4">
        <v>5647.7</v>
      </c>
      <c r="E31" s="19">
        <f t="shared" si="0"/>
        <v>-0.01132623765842725</v>
      </c>
      <c r="F31" s="25">
        <f t="shared" si="2"/>
        <v>-0.019836862200624816</v>
      </c>
    </row>
    <row r="32" spans="1:6" ht="12.75">
      <c r="A32" s="22">
        <v>35305</v>
      </c>
      <c r="B32" s="4">
        <v>5747.9</v>
      </c>
      <c r="C32" s="4">
        <v>5678.7</v>
      </c>
      <c r="D32" s="4">
        <v>5712.4</v>
      </c>
      <c r="E32" s="19">
        <f t="shared" si="0"/>
        <v>0.00019260063383108123</v>
      </c>
      <c r="F32" s="25">
        <f t="shared" si="2"/>
        <v>-0.008608122179798745</v>
      </c>
    </row>
    <row r="33" spans="1:6" ht="12.75">
      <c r="A33" s="22">
        <v>35304</v>
      </c>
      <c r="B33" s="4">
        <v>5735.3</v>
      </c>
      <c r="C33" s="4">
        <v>5670.6</v>
      </c>
      <c r="D33" s="4">
        <v>5711.3</v>
      </c>
      <c r="E33" s="19">
        <f t="shared" si="0"/>
        <v>0.0030559019301358552</v>
      </c>
      <c r="F33" s="25">
        <f t="shared" si="2"/>
        <v>-0.008799028115237733</v>
      </c>
    </row>
    <row r="34" spans="1:6" ht="12.75">
      <c r="A34" s="22">
        <v>35303</v>
      </c>
      <c r="B34" s="4">
        <v>5742.7</v>
      </c>
      <c r="C34" s="4">
        <v>5665.4</v>
      </c>
      <c r="D34" s="4">
        <v>5693.9</v>
      </c>
      <c r="E34" s="19">
        <f t="shared" si="0"/>
        <v>-0.0050325895119436945</v>
      </c>
      <c r="F34" s="25">
        <f t="shared" si="2"/>
        <v>-0.011818812912183332</v>
      </c>
    </row>
    <row r="35" spans="1:6" ht="12.75">
      <c r="A35" s="22">
        <v>35300</v>
      </c>
      <c r="B35" s="4">
        <v>5761.6</v>
      </c>
      <c r="C35" s="4">
        <v>5679.1</v>
      </c>
      <c r="D35" s="4">
        <v>5722.7</v>
      </c>
      <c r="E35" s="19">
        <f t="shared" si="0"/>
        <v>-0.0018836661724950174</v>
      </c>
      <c r="F35" s="25">
        <f t="shared" si="2"/>
        <v>-0.006820548420687293</v>
      </c>
    </row>
    <row r="36" spans="1:5" ht="12.75">
      <c r="A36" s="22">
        <v>35299</v>
      </c>
      <c r="B36" s="11">
        <v>5762</v>
      </c>
      <c r="C36" s="4">
        <v>5662.5</v>
      </c>
      <c r="D36" s="4">
        <v>5733.5</v>
      </c>
      <c r="E36" s="19">
        <f t="shared" si="0"/>
        <v>0.007680410559246339</v>
      </c>
    </row>
    <row r="37" spans="1:5" ht="12.75">
      <c r="A37" s="22">
        <v>35298</v>
      </c>
      <c r="B37" s="4">
        <v>5735</v>
      </c>
      <c r="C37" s="4">
        <v>5648.8</v>
      </c>
      <c r="D37" s="4">
        <v>5689.8</v>
      </c>
      <c r="E37" s="19">
        <f t="shared" si="0"/>
        <v>-0.00550574170206072</v>
      </c>
    </row>
    <row r="38" spans="1:5" ht="12.75">
      <c r="A38" s="22">
        <v>35297</v>
      </c>
      <c r="B38" s="4">
        <v>5747.5</v>
      </c>
      <c r="C38" s="4">
        <v>5670.2</v>
      </c>
      <c r="D38" s="4">
        <v>5721.3</v>
      </c>
      <c r="E38" s="19">
        <f t="shared" si="0"/>
        <v>0.00384250973786724</v>
      </c>
    </row>
    <row r="39" spans="1:5" ht="12.75">
      <c r="A39" s="22">
        <v>35296</v>
      </c>
      <c r="B39" s="4">
        <v>5728.7</v>
      </c>
      <c r="C39" s="4">
        <v>5664.3</v>
      </c>
      <c r="D39" s="4">
        <v>5699.4</v>
      </c>
      <c r="E39" s="19">
        <f t="shared" si="0"/>
        <v>0.0017400474558396408</v>
      </c>
    </row>
    <row r="40" spans="1:5" ht="12.75">
      <c r="A40" s="22">
        <v>35293</v>
      </c>
      <c r="B40" s="4">
        <v>5722.7</v>
      </c>
      <c r="C40" s="4">
        <v>5646.5</v>
      </c>
      <c r="D40" s="4">
        <v>5689.5</v>
      </c>
      <c r="E40" s="19">
        <f t="shared" si="0"/>
        <v>0.004182992693000074</v>
      </c>
    </row>
    <row r="41" spans="1:5" ht="12.75">
      <c r="A41" s="22">
        <v>35292</v>
      </c>
      <c r="B41" s="4">
        <v>5701.7</v>
      </c>
      <c r="C41" s="4">
        <v>5633.2</v>
      </c>
      <c r="D41" s="4">
        <v>5665.8</v>
      </c>
      <c r="E41" s="19">
        <f t="shared" si="0"/>
        <v>-0.00019410965430825572</v>
      </c>
    </row>
    <row r="42" spans="1:5" ht="12.75">
      <c r="A42" s="22">
        <v>35291</v>
      </c>
      <c r="B42" s="4">
        <v>5695</v>
      </c>
      <c r="C42" s="4">
        <v>5614.4</v>
      </c>
      <c r="D42" s="4">
        <v>5666.9</v>
      </c>
      <c r="E42" s="19">
        <f t="shared" si="0"/>
        <v>0.003470685106156828</v>
      </c>
    </row>
    <row r="43" spans="1:5" ht="12.75">
      <c r="A43" s="22">
        <v>35290</v>
      </c>
      <c r="B43" s="4">
        <v>5713.9</v>
      </c>
      <c r="C43" s="4">
        <v>5618.1</v>
      </c>
      <c r="D43" s="4">
        <v>5647.3</v>
      </c>
      <c r="E43" s="19">
        <f t="shared" si="0"/>
        <v>-0.010113935144609959</v>
      </c>
    </row>
    <row r="44" spans="1:5" ht="12.75">
      <c r="A44" s="22">
        <v>35289</v>
      </c>
      <c r="B44" s="4">
        <v>5746</v>
      </c>
      <c r="C44" s="4">
        <v>5625.8</v>
      </c>
      <c r="D44" s="4">
        <v>5705</v>
      </c>
      <c r="E44" s="19">
        <f t="shared" si="0"/>
        <v>0.004171580448136838</v>
      </c>
    </row>
    <row r="45" spans="1:5" ht="12.75">
      <c r="A45" s="22">
        <v>35286</v>
      </c>
      <c r="B45" s="4">
        <v>5747.2</v>
      </c>
      <c r="C45" s="4">
        <v>5654.3</v>
      </c>
      <c r="D45" s="4">
        <v>5681.3</v>
      </c>
      <c r="E45" s="19">
        <f t="shared" si="0"/>
        <v>-0.005635774919051338</v>
      </c>
    </row>
    <row r="46" spans="1:5" ht="12.75">
      <c r="A46" s="22">
        <v>35285</v>
      </c>
      <c r="B46" s="4">
        <v>5746.4</v>
      </c>
      <c r="C46" s="4">
        <v>5661.3</v>
      </c>
      <c r="D46" s="4">
        <v>5713.5</v>
      </c>
      <c r="E46" s="19">
        <f t="shared" si="0"/>
        <v>-0.0009092975676289748</v>
      </c>
    </row>
    <row r="47" spans="1:5" ht="12.75">
      <c r="A47" s="22">
        <v>35284</v>
      </c>
      <c r="B47" s="4">
        <v>5754.6</v>
      </c>
      <c r="C47" s="4">
        <v>5659.1</v>
      </c>
      <c r="D47" s="4">
        <v>5718.7</v>
      </c>
      <c r="E47" s="19">
        <f t="shared" si="0"/>
        <v>0.00396762697284097</v>
      </c>
    </row>
    <row r="48" spans="1:5" ht="12.75">
      <c r="A48" s="22">
        <v>35283</v>
      </c>
      <c r="B48" s="4">
        <v>5716.5</v>
      </c>
      <c r="C48" s="4">
        <v>5630.3</v>
      </c>
      <c r="D48" s="4">
        <v>5696.1</v>
      </c>
      <c r="E48" s="19">
        <f t="shared" si="0"/>
        <v>0.0038418835803535555</v>
      </c>
    </row>
    <row r="49" spans="1:5" ht="12.75">
      <c r="A49" s="22">
        <v>35282</v>
      </c>
      <c r="B49" s="4">
        <v>5719</v>
      </c>
      <c r="C49" s="4">
        <v>5639.1</v>
      </c>
      <c r="D49" s="4">
        <v>5674.3</v>
      </c>
      <c r="E49" s="19">
        <f t="shared" si="0"/>
        <v>-0.0009683439557730905</v>
      </c>
    </row>
    <row r="50" spans="1:5" ht="12.75">
      <c r="A50" s="22">
        <v>35279</v>
      </c>
      <c r="B50" s="4">
        <v>5703.5</v>
      </c>
      <c r="C50" s="4">
        <v>5601.4</v>
      </c>
      <c r="D50" s="4">
        <v>5679.8</v>
      </c>
      <c r="E50" s="19">
        <f t="shared" si="0"/>
        <v>0.015192678916136413</v>
      </c>
    </row>
    <row r="51" spans="1:4" ht="12.75">
      <c r="A51" s="22">
        <v>35278</v>
      </c>
      <c r="B51" s="4">
        <v>5628.8</v>
      </c>
      <c r="C51" s="4">
        <v>5507.8</v>
      </c>
      <c r="D51" s="4">
        <v>5594.8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Willet</dc:creator>
  <cp:keywords/>
  <dc:description/>
  <cp:lastModifiedBy>Brady Willet</cp:lastModifiedBy>
  <dcterms:created xsi:type="dcterms:W3CDTF">2003-08-26T05:20:41Z</dcterms:created>
  <dcterms:modified xsi:type="dcterms:W3CDTF">2003-10-23T05:11:21Z</dcterms:modified>
  <cp:category/>
  <cp:version/>
  <cp:contentType/>
  <cp:contentStatus/>
</cp:coreProperties>
</file>